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i\Desktop\"/>
    </mc:Choice>
  </mc:AlternateContent>
  <xr:revisionPtr revIDLastSave="0" documentId="13_ncr:1_{86979A3C-6C66-445E-BFE5-DF699BF920D3}" xr6:coauthVersionLast="45" xr6:coauthVersionMax="45" xr10:uidLastSave="{00000000-0000-0000-0000-000000000000}"/>
  <bookViews>
    <workbookView xWindow="1170" yWindow="1170" windowWidth="18000" windowHeight="9360" xr2:uid="{00000000-000D-0000-FFFF-FFFF00000000}"/>
  </bookViews>
  <sheets>
    <sheet name="Losses and monthly consumpt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'[1]Transactions with Hazera'!#REF!</definedName>
    <definedName name="__8_??????_???_????">#REF!</definedName>
    <definedName name="__9_??????_???_???????">#REF!</definedName>
    <definedName name="__kk1">[2]Maska!$S$8</definedName>
    <definedName name="__kk2">[2]Maska!$S$9</definedName>
    <definedName name="__kk3">[2]Maska!$S$10</definedName>
    <definedName name="__kk4">[2]Maska!$S$11</definedName>
    <definedName name="__kk5">[2]Maska!$S$12</definedName>
    <definedName name="__kkb1">[2]Maska!$S$13</definedName>
    <definedName name="__kkb2">[2]Maska!$S$14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[3]Title!$C$17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'[1]Transactions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[4]GenelKonsolide!$E$630</definedName>
    <definedName name="_gk_22207">[5]GenelKonsolide!$E$1487</definedName>
    <definedName name="_gk_22307">[5]GenelKonsolide!$E$1512</definedName>
    <definedName name="_gk_25709">[5]GenelKonsolide!#REF!</definedName>
    <definedName name="_gk_26502">[5]GenelKonsolide!#REF!</definedName>
    <definedName name="_gk_27990">[4]GenelKonsolide!$E$1972</definedName>
    <definedName name="_gk_36007">[5]GenelKonsolide!$E$2975</definedName>
    <definedName name="_gk_36107">[5]GenelKonsolide!$E$2985</definedName>
    <definedName name="_Key1" hidden="1">#REF!</definedName>
    <definedName name="_Key2" hidden="1">#REF!</definedName>
    <definedName name="_kk1">[6]Maska!$R$8</definedName>
    <definedName name="_kk2">[6]Maska!$R$9</definedName>
    <definedName name="_kk3">[6]Maska!$R$10</definedName>
    <definedName name="_kk4">[6]Maska!$R$11</definedName>
    <definedName name="_kk5">[6]Maska!$R$12</definedName>
    <definedName name="_kkb1">[6]Maska!$R$13</definedName>
    <definedName name="_kkb2">[6]Maska!$R$14</definedName>
    <definedName name="_Order1" hidden="1">255</definedName>
    <definedName name="_Order2" hidden="1">255</definedName>
    <definedName name="_pik1">'[7]Import-Tender'!$N$4</definedName>
    <definedName name="_PR2010">[8]INPUT!$H$42</definedName>
    <definedName name="_sl1">'[7]Import-Tender'!$N$3</definedName>
    <definedName name="_sl2">[9]Export!$M$3</definedName>
    <definedName name="_Sort" hidden="1">#REF!</definedName>
    <definedName name="_su1">'[7]Import-Tender'!$N$2</definedName>
    <definedName name="_su2">[9]Export!$M$2</definedName>
    <definedName name="_TL1">'[10]Plani dior'!$AH$6</definedName>
    <definedName name="_TL2">'[10]Plani dior'!$AH$7</definedName>
    <definedName name="_yd_25709">[5]GenelKonsolide!#REF!</definedName>
    <definedName name="_yd_26502">[5]GenelKonsolide!#REF!</definedName>
    <definedName name="_yi_25709">[5]GenelKonsolide!#REF!</definedName>
    <definedName name="_yi_26502">[5]GenelKonsolide!#REF!</definedName>
    <definedName name="A">#REF!</definedName>
    <definedName name="aa">'[1]Transactions with Hazera'!#REF!</definedName>
    <definedName name="aaaaa">#REF!</definedName>
    <definedName name="aaaaaaaaaaaaaa">#N/A</definedName>
    <definedName name="Aktif">#REF!</definedName>
    <definedName name="al">[11]INPUT!$H$31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[12]P_teknik_de!$C$5:$C$28</definedName>
    <definedName name="APR">[13]INPUT!$J$36</definedName>
    <definedName name="APRT">[14]INPUT!$J$34</definedName>
    <definedName name="AR">[15]INPUT!$J$31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'[16]KOSTT Inputs'!#REF!</definedName>
    <definedName name="Asset10">'[16]KOSTT Inputs'!#REF!</definedName>
    <definedName name="Asset11">'[16]KOSTT Inputs'!#REF!</definedName>
    <definedName name="Asset12">'[16]KOSTT Inputs'!#REF!</definedName>
    <definedName name="Asset13">'[16]KOSTT Inputs'!#REF!</definedName>
    <definedName name="Asset14">'[16]KOSTT Inputs'!#REF!</definedName>
    <definedName name="Asset15">'[16]KOSTT Inputs'!#REF!</definedName>
    <definedName name="Asset16">'[16]KOSTT Inputs'!#REF!</definedName>
    <definedName name="Asset17">'[16]KOSTT Inputs'!#REF!</definedName>
    <definedName name="Asset18">'[16]KOSTT Inputs'!#REF!</definedName>
    <definedName name="Asset19">'[16]KOSTT Inputs'!#REF!</definedName>
    <definedName name="Asset2">'[16]KOSTT Inputs'!#REF!</definedName>
    <definedName name="Asset20">'[16]KOSTT Inputs'!#REF!</definedName>
    <definedName name="Asset21">'[16]KOSTT Inputs'!#REF!</definedName>
    <definedName name="Asset22">'[16]KOSTT Inputs'!#REF!</definedName>
    <definedName name="Asset23">'[16]KOSTT Inputs'!#REF!</definedName>
    <definedName name="Asset24">'[16]KOSTT Inputs'!#REF!</definedName>
    <definedName name="Asset25">'[16]KOSTT Inputs'!#REF!</definedName>
    <definedName name="Asset26">'[16]KOSTT Inputs'!#REF!</definedName>
    <definedName name="Asset27">'[16]KOSTT Inputs'!#REF!</definedName>
    <definedName name="Asset28">'[16]KOSTT Inputs'!#REF!</definedName>
    <definedName name="Asset29">'[16]KOSTT Inputs'!#REF!</definedName>
    <definedName name="Asset3">'[16]KOSTT Inputs'!#REF!</definedName>
    <definedName name="Asset30">'[16]KOSTT Inputs'!#REF!</definedName>
    <definedName name="Asset4">'[16]KOSTT Inputs'!#REF!</definedName>
    <definedName name="Asset5">'[16]KOSTT Inputs'!#REF!</definedName>
    <definedName name="Asset6">'[16]KOSTT Inputs'!#REF!</definedName>
    <definedName name="Asset7">'[16]KOSTT Inputs'!#REF!</definedName>
    <definedName name="Asset8">'[16]KOSTT Inputs'!#REF!</definedName>
    <definedName name="Asset9">'[16]KOSTT Inputs'!#REF!</definedName>
    <definedName name="Assets">#N/A</definedName>
    <definedName name="ats">#REF!</definedName>
    <definedName name="ATSL">[17]PARİTE!$F$3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[17]PARİTE!$F$5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[18]P_sirket!$C$8:$C$19</definedName>
    <definedName name="br">[19]INPUT!$H$31</definedName>
    <definedName name="bransK">[20]P_teknik_brans!$D$4:$D$35</definedName>
    <definedName name="cad">#REF!</definedName>
    <definedName name="CAPIND">IF(#REF!=0,0,IF(RS=3,INDEX([21]IND!$B$6:$AM$17,MONTH(#REF!),YEAR(#REF!)-1969),INDEX([21]IND!$B$6:$AM$17,MONTH(ap),YEAR(ap)-1969)/INDEX([21]IND!$B$6:$AM$17,MONTH(#REF!),YEAR(#REF!)-1969)))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[5]MZ300AS!#REF!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[17]PARİTE!$F$10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[22]FR100!$B$15:$B$53</definedName>
    <definedName name="dem">#REF!</definedName>
    <definedName name="DEML">[17]PARİTE!$F$4</definedName>
    <definedName name="DENEME">#N/A</definedName>
    <definedName name="dhje">[7]logi!$AA$5</definedName>
    <definedName name="DK">#REF!</definedName>
    <definedName name="dkk">#REF!</definedName>
    <definedName name="DKKL">[17]PARİTE!$F$6</definedName>
    <definedName name="DOKUZ">#REF!</definedName>
    <definedName name="donem">[18]P_ust_baslik!$D$3:$D$8</definedName>
    <definedName name="drh">#REF!</definedName>
    <definedName name="dscdvf">[23]INPUT!$J$31</definedName>
    <definedName name="EBoption2">#REF!</definedName>
    <definedName name="esp">#REF!</definedName>
    <definedName name="EU">#REF!</definedName>
    <definedName name="eur">#REF!</definedName>
    <definedName name="EURL">[17]PARİTE!$F$16</definedName>
    <definedName name="exp">'[24]Export Cash'!$M$5:$M$16</definedName>
    <definedName name="Export">[24]Exchange!$I$7:$I$18</definedName>
    <definedName name="ffy">[25]InputPhysical!$C$12</definedName>
    <definedName name="Fiscal">[25]InputPhysical!$C$12</definedName>
    <definedName name="fisyear">[25]InputPhysical!$C$12</definedName>
    <definedName name="fixTinc">'[26]Energy Sales Revenue'!$D$3</definedName>
    <definedName name="fiyatlar">'[27]DEĞERLEME FİYATLARI'!$A$1:$K$32</definedName>
    <definedName name="fjnx">#REF!</definedName>
    <definedName name="fmk">#REF!</definedName>
    <definedName name="fn">#REF!</definedName>
    <definedName name="frf">#REF!</definedName>
    <definedName name="FRFL">[17]PARİTE!$F$7</definedName>
    <definedName name="fund">#REF!</definedName>
    <definedName name="fuqia">#REF!</definedName>
    <definedName name="fy">#REF!</definedName>
    <definedName name="fyear">[25]InputPhysical!$C$12</definedName>
    <definedName name="g">"h"</definedName>
    <definedName name="GB">#REF!</definedName>
    <definedName name="gbp">#REF!</definedName>
    <definedName name="GBPL">[17]PARİTE!$F$13</definedName>
    <definedName name="gfj">#REF!</definedName>
    <definedName name="gk_75007">[5]MZ300AS!#REF!</definedName>
    <definedName name="gk_75107">[5]MZ300AS!#REF!</definedName>
    <definedName name="gk_77130">[5]MZ300AS!#REF!</definedName>
    <definedName name="gk_77140">[5]MZ300AS!#REF!</definedName>
    <definedName name="gk_86130">[5]MZ300AS!#REF!</definedName>
    <definedName name="gk_86140">[5]MZ300AS!#REF!</definedName>
    <definedName name="gk_87007">[5]MZ300AS!#REF!</definedName>
    <definedName name="gk_87107">[5]MZ300AS!#REF!</definedName>
    <definedName name="gre">#REF!</definedName>
    <definedName name="grez">#REF!</definedName>
    <definedName name="gush">[7]logi!$S$5</definedName>
    <definedName name="h">#REF!</definedName>
    <definedName name="hhh">#REF!</definedName>
    <definedName name="hhv">[25]InputPhysical!$A$46</definedName>
    <definedName name="hol">'[26]Daily Cash Flow KESCO'!$BY$9:$BY$24</definedName>
    <definedName name="hs">#REF!</definedName>
    <definedName name="hu">[28]Maska!$S$19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'[24]Import Cash'!$S$5:$S$16</definedName>
    <definedName name="impcash">[24]Export_forecast!$AW$8:$AW$19</definedName>
    <definedName name="Import">[24]Exchange!$D$7:$D$18</definedName>
    <definedName name="index1">#REF!</definedName>
    <definedName name="INDEX2">[29]IND!$AH$5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[24]Exchange!$C$23:$C$34</definedName>
    <definedName name="interconection_in">[24]Exchange!$B$23:$B$34</definedName>
    <definedName name="interest">#REF!</definedName>
    <definedName name="itl">#REF!</definedName>
    <definedName name="ITLL">[17]PARİTE!$F$11</definedName>
    <definedName name="jan">[7]logi!$E$5</definedName>
    <definedName name="jashtepik">[9]Export!$M$4</definedName>
    <definedName name="JP">#REF!</definedName>
    <definedName name="jpy">#REF!</definedName>
    <definedName name="JPYL">[17]PARİTE!$F$14</definedName>
    <definedName name="k">[28]Maska!$W$17</definedName>
    <definedName name="KA300A">#N/A</definedName>
    <definedName name="kb">[28]Maska!$W$18</definedName>
    <definedName name="kbl">#REF!</definedName>
    <definedName name="kgad">[28]Maska!$P$22:$U$33</definedName>
    <definedName name="kljkljklj">#N/A</definedName>
    <definedName name="klo">[30]INPUT!$H$29</definedName>
    <definedName name="KoA">[7]Qymyri!$E$21</definedName>
    <definedName name="KoB">[7]Qymyri!$J$21</definedName>
    <definedName name="koff">#REF!</definedName>
    <definedName name="kor">[7]logi!$Q$5</definedName>
    <definedName name="KOTL">[7]nivelet!#REF!</definedName>
    <definedName name="Krediler">#REF!</definedName>
    <definedName name="krediriski">#REF!</definedName>
    <definedName name="kud">#REF!</definedName>
    <definedName name="KUPONLAR">'[27]DEĞERLEME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llv41b">[25]InputPhysical!$A$50</definedName>
    <definedName name="lllv42a">[25]InputPhysical!$A$51</definedName>
    <definedName name="llv">[25]InputPhysical!$A$48</definedName>
    <definedName name="llv41b">[25]InputPhysical!$A$50</definedName>
    <definedName name="llv41qa">[25]InputPhysical!$A$49</definedName>
    <definedName name="llv42a">[25]InputPhysical!$A$51</definedName>
    <definedName name="llv42b">[25]InputPhysical!$A$52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maj">[7]logi!$M$5</definedName>
    <definedName name="mars">[7]logi!$I$5</definedName>
    <definedName name="maz">[7]Qymyri!$G$33</definedName>
    <definedName name="MBO">#REF!</definedName>
    <definedName name="MBOP">#REF!</definedName>
    <definedName name="menu_Range">[5]Menu!#REF!</definedName>
    <definedName name="mia">#REF!</definedName>
    <definedName name="mmv">[25]InputPhysical!$A$47</definedName>
    <definedName name="MT">#REF!</definedName>
    <definedName name="MTL">#REF!</definedName>
    <definedName name="Muaji">'[31]Raportet 2016'!$B$33:$B$44</definedName>
    <definedName name="mv">#REF!</definedName>
    <definedName name="mwe">'[24]Export Cash'!$K$5:$K$16</definedName>
    <definedName name="mwh">'[32]Import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'[33]Energy balance'!$K$8,'[33]Energy balance'!$K$17,'[33]Energy balance'!$K$25,'[33]Energy balance'!$K$26,'[33]Energy balance'!$K$27,'[33]Energy balance'!$K$28,'[33]Energy balance'!$K$29,'[33]Energy balance'!$K$30,'[33]Energy balance'!$K$31</definedName>
    <definedName name="MYT_EnergySales2019">'[33]Energy balance'!$L$8,'[33]Energy balance'!$L$17,'[33]Energy balance'!$L$25,'[33]Energy balance'!$L$26,'[33]Energy balance'!$L$27,'[33]Energy balance'!$L$28,'[33]Energy balance'!$L$29,'[33]Energy balance'!$L$30,'[33]Energy balance'!$L$31</definedName>
    <definedName name="MYT_EnergySales2020">'[33]Energy balance'!$M$25:$M$31,'[33]Energy balance'!$M$17,'[33]Energy balance'!$M$8</definedName>
    <definedName name="MYT_EnergySales2021">'[33]Energy balance'!$N$25:$N$31,'[33]Energy balance'!$N$17,'[33]Energy balance'!$N$8</definedName>
    <definedName name="MYT_EnergySales2022">'[33]Energy balance'!$O$25:$O$31,'[33]Energy balance'!$O$17,'[33]Energy balance'!$O$8</definedName>
    <definedName name="MYT_InfAdj">#REF!</definedName>
    <definedName name="MYT_OPEXa">#REF!</definedName>
    <definedName name="MYT_OPEXa2018">'[34]DSO OPEX'!$W$10</definedName>
    <definedName name="MYT_OPEXb">#REF!</definedName>
    <definedName name="MYT_OPEXb2018">#REF!</definedName>
    <definedName name="MYT_OPEXc">#REF!</definedName>
    <definedName name="MYT_OPEXc2018">'[34]DSO OPEX'!$W$28</definedName>
    <definedName name="MYT_OPEXd">#REF!</definedName>
    <definedName name="MYT_OPEXd2018">'[34]DSO OPEX'!$W$30</definedName>
    <definedName name="MYT_OPEXe">#REF!</definedName>
    <definedName name="MYT_OPEXe2018">'[35]DSO OPEX'!$W$31</definedName>
    <definedName name="MYT_OPEXf">#REF!</definedName>
    <definedName name="MYT_OPEXf2018">#REF!</definedName>
    <definedName name="MYT_OPEXg">#REF!</definedName>
    <definedName name="MYT_OPEXg2018">'[34]DSO OPEX'!$W$34</definedName>
    <definedName name="MZ">[36]MZ!$A$13:$E$4132</definedName>
    <definedName name="MZ200AS_Range">#REF!</definedName>
    <definedName name="naf">[7]Qymyri!$M$33</definedName>
    <definedName name="nan">[7]logi!$Y$5</definedName>
    <definedName name="nlg">#REF!</definedName>
    <definedName name="NLGL">[17]PARİTE!$F$8</definedName>
    <definedName name="NO">#REF!</definedName>
    <definedName name="nok">#REF!</definedName>
    <definedName name="NOKL">[17]PARİTE!$F$12</definedName>
    <definedName name="Ö.KLŞŞJŞJK">#N/A</definedName>
    <definedName name="ok">[37]INPUT!$H$29</definedName>
    <definedName name="oldamort">[38]assump!$E$63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[38]assump!$E$5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[9]Import!$N$4</definedName>
    <definedName name="pl">#REF!</definedName>
    <definedName name="pll">[39]INPUT!$H$25</definedName>
    <definedName name="PLR">[37]INPUT!$H$36</definedName>
    <definedName name="ppl">[25]InputPhysical!$A$53</definedName>
    <definedName name="PPR">[37]INPUT!$H$42</definedName>
    <definedName name="pri">[7]logi!$K$5</definedName>
    <definedName name="_xlnm.Print_Area">#REF!</definedName>
    <definedName name="Print_Area_MI">#REF!</definedName>
    <definedName name="pte">#REF!</definedName>
    <definedName name="qar">#REF!</definedName>
    <definedName name="qer">[2]logi!$O$5</definedName>
    <definedName name="_xlnm.Recorder">[40]ALTMENP!$B$3:$B$17</definedName>
    <definedName name="redz">#REF!</definedName>
    <definedName name="RESIND">IF(#REF!=0,0,IF(RS=3,INDEX([21]IND!$B$6:$AM$17,MONTH(#REF!),YEAR(#REF!)-1969),INDEX([21]IND!$B$6:$AM$17,MONTH(ap),YEAR(ap)-1969)/INDEX([21]IND!$B$6:$AM$17,MONTH(#REF!),YEAR(#REF!)-1969)))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[41]Genel!$A$29:$B$40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[17]PARİTE!$F$9</definedName>
    <definedName name="sezen">"ayşın"</definedName>
    <definedName name="sh">#REF!</definedName>
    <definedName name="shhv">[25]InputPhysical!$A$45</definedName>
    <definedName name="shku">[2]logi!$G$5</definedName>
    <definedName name="shta">[7]logi!$U$5</definedName>
    <definedName name="shv">#REF!</definedName>
    <definedName name="single_rate_comm">#REF!</definedName>
    <definedName name="sl">#REF!</definedName>
    <definedName name="sle">[28]EKSPORT!$M$3</definedName>
    <definedName name="sn">#REF!</definedName>
    <definedName name="ssh">[25]InputPhysical!$A$94</definedName>
    <definedName name="ssl">[25]InputPhysical!$A$95</definedName>
    <definedName name="su">[9]Import!$N$2</definedName>
    <definedName name="sue">#REF!</definedName>
    <definedName name="sy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[42]mizan!$B$2:$E$927</definedName>
    <definedName name="tet">[7]logi!$W$5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[43]Cover!$B$2</definedName>
    <definedName name="Title_Model">[44]Cover!$C$10</definedName>
    <definedName name="TL">'[10]Plani dior'!$AH$5</definedName>
    <definedName name="TN">#REF!</definedName>
    <definedName name="TND">#REF!</definedName>
    <definedName name="tndl">[17]PARİTE!$F$20</definedName>
    <definedName name="TOC">#REF!</definedName>
    <definedName name="TR">#REF!</definedName>
    <definedName name="trl">#REF!</definedName>
    <definedName name="TRLL">[17]PARİTE!$F$18</definedName>
    <definedName name="TU">'[10]Plani dior'!$AH$4</definedName>
    <definedName name="two">[38]assump!$F$5</definedName>
    <definedName name="US">#REF!</definedName>
    <definedName name="USD">[45]VERI!$B$3</definedName>
    <definedName name="USDL">[17]PARİTE!$F$2</definedName>
    <definedName name="USDO">[17]PARİTE!$J$34</definedName>
    <definedName name="USDY">[46]KUR!$K$3</definedName>
    <definedName name="VAT">#REF!</definedName>
    <definedName name="VATap">#REF!</definedName>
    <definedName name="VetA">[7]logi!#REF!</definedName>
    <definedName name="VetB">[7]logi!#REF!</definedName>
    <definedName name="VGHG">#N/A</definedName>
    <definedName name="Viti">'[31]Realizimet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[25]InputPhysical!$A$92</definedName>
    <definedName name="wwl">[25]InputPhysical!$A$93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[5]MZ300AS!#REF!</definedName>
    <definedName name="yd_75107">[5]MZ300AS!#REF!</definedName>
    <definedName name="yd_77130">[5]MZ300AS!#REF!</definedName>
    <definedName name="yd_77140">[5]MZ300AS!#REF!</definedName>
    <definedName name="yd_86130">[5]MZ300AS!#REF!</definedName>
    <definedName name="yd_86140">[5]MZ300AS!#REF!</definedName>
    <definedName name="yd_87007">[5]MZ300AS!#REF!</definedName>
    <definedName name="yd_87107">[5]MZ300AS!#REF!</definedName>
    <definedName name="YEDİ">#REF!</definedName>
    <definedName name="Yes_or_No">'[47]Section 1 - Monthly'!#REF!</definedName>
    <definedName name="yi_11621">[4]MZ300AS!$C$596</definedName>
    <definedName name="yi_27890">[4]MZ300AS!$C$1952</definedName>
    <definedName name="yi_39090">[4]MZ300AS!$C$3117</definedName>
    <definedName name="yi_39190">[4]MZ300AS!$C$3139</definedName>
    <definedName name="yi_75007">[5]MZ300AS!#REF!</definedName>
    <definedName name="yi_75107">[5]MZ300AS!#REF!</definedName>
    <definedName name="yi_77130">[5]MZ300AS!#REF!</definedName>
    <definedName name="yi_77140">[5]MZ300AS!#REF!</definedName>
    <definedName name="yi_86130">[5]MZ300AS!#REF!</definedName>
    <definedName name="yi_86140">[5]MZ300AS!#REF!</definedName>
    <definedName name="yi_87007">[5]MZ300AS!#REF!</definedName>
    <definedName name="yi_87107">[5]MZ300AS!#REF!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2" i="1" l="1"/>
  <c r="C91" i="1"/>
  <c r="C90" i="1"/>
  <c r="C89" i="1"/>
  <c r="C87" i="1"/>
  <c r="C86" i="1"/>
  <c r="C85" i="1"/>
  <c r="C84" i="1"/>
  <c r="C83" i="1"/>
  <c r="C82" i="1"/>
  <c r="C81" i="1"/>
  <c r="C80" i="1"/>
  <c r="C78" i="1"/>
  <c r="C77" i="1"/>
  <c r="C76" i="1"/>
  <c r="C75" i="1"/>
  <c r="C65" i="1"/>
  <c r="C64" i="1"/>
  <c r="C63" i="1"/>
  <c r="C62" i="1"/>
  <c r="C60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3" i="1"/>
  <c r="C32" i="1"/>
  <c r="C31" i="1"/>
  <c r="C30" i="1"/>
  <c r="C29" i="1"/>
  <c r="C28" i="1"/>
  <c r="C27" i="1"/>
  <c r="C26" i="1"/>
  <c r="C24" i="1"/>
  <c r="C23" i="1"/>
  <c r="C22" i="1"/>
  <c r="C21" i="1"/>
  <c r="C20" i="1"/>
  <c r="C15" i="1"/>
  <c r="C11" i="1"/>
  <c r="C6" i="1"/>
</calcChain>
</file>

<file path=xl/sharedStrings.xml><?xml version="1.0" encoding="utf-8"?>
<sst xmlns="http://schemas.openxmlformats.org/spreadsheetml/2006/main" count="106" uniqueCount="25">
  <si>
    <t>GWh</t>
  </si>
  <si>
    <t>Losses and monthly consumption</t>
  </si>
  <si>
    <t>Year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</si>
  <si>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</si>
  <si>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</si>
  <si>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</si>
  <si>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</si>
  <si>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</si>
  <si>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</si>
  <si>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</si>
  <si>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</si>
  <si>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</si>
  <si>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</si>
  <si>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</si>
  <si>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</si>
  <si>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</si>
  <si>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Household consumption</t>
  </si>
  <si>
    <t>Commercial consumption</t>
  </si>
  <si>
    <t>Industrial consumption</t>
  </si>
  <si>
    <t>Commercial losses</t>
  </si>
  <si>
    <t xml:space="preserve">                  Uncollected energy (part of commercial loss)</t>
  </si>
  <si>
    <t>Technical losses</t>
  </si>
  <si>
    <t>Transmission losses</t>
  </si>
  <si>
    <t>KEC's internal consumption</t>
  </si>
  <si>
    <t xml:space="preserve">                     Uncollected energy (part of commercial 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</si>
</sst>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0" fillId="0" borderId="0" xfId="0" applyNumberFormat="1"/>
    <xf numFmtId="165" fontId="2" fillId="0" borderId="5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">
    <cellStyle name="Normal" xfId="0" builtinId="0"/>
    <cellStyle name="Normal 2 2 2 2" xfId="1" xr:uid="{5E535F2E-3301-4B85-923A-E9344452B4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252;tce_fon_yonetimi\30_raporlar\05_mizan%20txt%20raporlar&#305;\2007\2005\mizan_2005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maltinay\My%20Documents\1.%20Clients\Clients\GARANT&#304;\30.06.04\Audit\BDDK\garanti%2030.06.2004%20borrow&#305;ngs\Borrowings\31.12.2003\M&#252;ge-borrowing%20papers\31.12.2003%20IRR%20GARANTI%20BANK\ORT-luxembourg%20BS-PL%2030-09-2001-1450.xls?1A096DC2" TargetMode="External"/><Relationship Id="rId1" Type="http://schemas.openxmlformats.org/officeDocument/2006/relationships/externalLinkPath" Target="file:///\\1A096DC2\ORT-luxembourg%20BS-PL%2030-09-2001-14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252;tce_fon_yonetimi\30_raporlar\05_mizan%20txt%20raporlar&#305;\2007\mizan_rapor_yeni_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252;tce_fon_yonetimi\30_raporlar\05_mizan%20txt%20raporlar&#305;\2007\mizan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\16%20ARALIK%20G&#214;ZET&#304;M\DOCUME~1\ACANBA~1\LOCALS~1\Temp\Ekler-9%20oca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ETR3~Rev%20Tariff%20Model~05Mar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a-DT\b-thematic\financial%20model\FinMod-5Y-03032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%20and%20Finance\Backup_D\03_Aylik\01_Gozetim\01_BDDK\2006\12\12_2006bgs_bdd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caliskan\Desktop\MAN%20D&#252;zenlenecek\r&#305;dvanenson\%23120%20account%20recev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CHARD\Google%20Drive\Docs%20-%20Work\ECA\Projects%20worked%20on\Kosovo%20ERO%20EC%20assistance%20ext%20IV%20363\Docs\Pricing%20Rules%20-%20Explanatory%20tools\ERO%20MAR%20Example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INESS\OFF-SHORE\20-06-01%20LU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SAL_KURUMLAR\Finansal_kurumlar_ortak\D&#305;&#351;%20Finansman\MT-100%20Securitisation\Trustee\Servicer\Monthly%20Servicer%20Report\2004\0404\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ounting%20and%20Finance\Backup_D\03_Aylik\01_Gozetim\01_BDDK\2005\07\07_2005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2"/>
  <sheetViews>
    <sheetView tabSelected="1" zoomScaleNormal="100" workbookViewId="0">
      <selection activeCell="B10" sqref="B10"/>
    </sheetView>
  </sheetViews>
  <sheetFormatPr defaultRowHeight="15" x14ac:dyDescent="0.25"/>
  <cols>
    <col min="2" max="2" width="57.5703125" customWidth="1"/>
    <col min="4" max="7" width="11.5703125" bestFit="1" customWidth="1"/>
    <col min="8" max="8" width="12.28515625" bestFit="1" customWidth="1"/>
    <col min="9" max="15" width="11.5703125" bestFit="1" customWidth="1"/>
  </cols>
  <sheetData>
    <row r="1" spans="1:15" x14ac:dyDescent="0.25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.75" thickBot="1" x14ac:dyDescent="0.3">
      <c r="A2" s="1" t="s">
        <v>2</v>
      </c>
      <c r="B2" s="2" t="s">
        <v>0</v>
      </c>
      <c r="C2" s="3" t="s">
        <v>3</v>
      </c>
      <c r="D2" s="60" t="s">
        <v>4</v>
      </c>
      <c r="E2" s="60" t="s">
        <v>5</v>
      </c>
      <c r="F2" s="60" t="s">
        <v>6</v>
      </c>
      <c r="G2" s="60" t="s">
        <v>7</v>
      </c>
      <c r="H2" s="60" t="s">
        <v>8</v>
      </c>
      <c r="I2" s="60" t="s">
        <v>9</v>
      </c>
      <c r="J2" s="60" t="s">
        <v>10</v>
      </c>
      <c r="K2" s="60" t="s">
        <v>11</v>
      </c>
      <c r="L2" s="60" t="s">
        <v>12</v>
      </c>
      <c r="M2" s="60" t="s">
        <v>13</v>
      </c>
      <c r="N2" s="60" t="s">
        <v>14</v>
      </c>
      <c r="O2" s="60" t="s">
        <v>15</v>
      </c>
    </row>
    <row r="3" spans="1:15" x14ac:dyDescent="0.25">
      <c r="A3" s="61">
        <v>2019</v>
      </c>
      <c r="B3" s="4" t="s">
        <v>16</v>
      </c>
      <c r="C3" s="5">
        <v>2515.348414</v>
      </c>
      <c r="D3" s="6">
        <v>289.41286500000001</v>
      </c>
      <c r="E3" s="6">
        <v>223.192802</v>
      </c>
      <c r="F3" s="6">
        <v>230.15383</v>
      </c>
      <c r="G3" s="6">
        <v>199.65513899999999</v>
      </c>
      <c r="H3" s="6">
        <v>198.09441099999998</v>
      </c>
      <c r="I3" s="6">
        <v>173.17078799999999</v>
      </c>
      <c r="J3" s="6">
        <v>177.79881700000001</v>
      </c>
      <c r="K3" s="6">
        <v>189.27884899999998</v>
      </c>
      <c r="L3" s="6">
        <v>164.782115</v>
      </c>
      <c r="M3" s="6">
        <v>188.59043499999999</v>
      </c>
      <c r="N3" s="6">
        <v>206.032307</v>
      </c>
      <c r="O3" s="7">
        <v>275.18605600000001</v>
      </c>
    </row>
    <row r="4" spans="1:15" x14ac:dyDescent="0.25">
      <c r="A4" s="62"/>
      <c r="B4" s="8" t="s">
        <v>17</v>
      </c>
      <c r="C4" s="9">
        <v>1019.634806</v>
      </c>
      <c r="D4" s="10">
        <v>101.23710199999999</v>
      </c>
      <c r="E4" s="10">
        <v>89.023099000000002</v>
      </c>
      <c r="F4" s="10">
        <v>84.850927999999996</v>
      </c>
      <c r="G4" s="10">
        <v>75.226171000000008</v>
      </c>
      <c r="H4" s="10">
        <v>74.853008000000003</v>
      </c>
      <c r="I4" s="10">
        <v>74.594215000000005</v>
      </c>
      <c r="J4" s="10">
        <v>85.673788000000002</v>
      </c>
      <c r="K4" s="10">
        <v>90.571792000000002</v>
      </c>
      <c r="L4" s="10">
        <v>77.108177999999981</v>
      </c>
      <c r="M4" s="10">
        <v>78.502982999999986</v>
      </c>
      <c r="N4" s="10">
        <v>84.851345999999992</v>
      </c>
      <c r="O4" s="11">
        <v>103.142196</v>
      </c>
    </row>
    <row r="5" spans="1:15" x14ac:dyDescent="0.25">
      <c r="A5" s="62"/>
      <c r="B5" s="8" t="s">
        <v>18</v>
      </c>
      <c r="C5" s="9">
        <v>873.4411262981298</v>
      </c>
      <c r="D5" s="10">
        <v>72.196880452000016</v>
      </c>
      <c r="E5" s="10">
        <v>50.762330065499988</v>
      </c>
      <c r="F5" s="10">
        <v>77.119600355500012</v>
      </c>
      <c r="G5" s="10">
        <v>74.352115166750011</v>
      </c>
      <c r="H5" s="10">
        <v>76.061474638000021</v>
      </c>
      <c r="I5" s="10">
        <v>69.775606232587222</v>
      </c>
      <c r="J5" s="10">
        <v>77.851637192321036</v>
      </c>
      <c r="K5" s="10">
        <v>78.36772870850001</v>
      </c>
      <c r="L5" s="10">
        <v>69.056330501400041</v>
      </c>
      <c r="M5" s="10">
        <v>80.836820485249987</v>
      </c>
      <c r="N5" s="10">
        <v>74.909127881749967</v>
      </c>
      <c r="O5" s="11">
        <v>72.151474618571427</v>
      </c>
    </row>
    <row r="6" spans="1:15" x14ac:dyDescent="0.25">
      <c r="A6" s="62"/>
      <c r="B6" s="8" t="s">
        <v>19</v>
      </c>
      <c r="C6" s="9">
        <f>694.176548671077</f>
        <v>694.17654867107694</v>
      </c>
      <c r="D6" s="10">
        <v>105.01370911119609</v>
      </c>
      <c r="E6" s="10">
        <v>101.14404709866477</v>
      </c>
      <c r="F6" s="10">
        <v>72.676890949328111</v>
      </c>
      <c r="G6" s="10">
        <v>60.728938497536504</v>
      </c>
      <c r="H6" s="10">
        <v>54.229223402516361</v>
      </c>
      <c r="I6" s="10">
        <v>23.4382697012676</v>
      </c>
      <c r="J6" s="10">
        <v>24.245663631688547</v>
      </c>
      <c r="K6" s="10">
        <v>19.500839194690933</v>
      </c>
      <c r="L6" s="10">
        <v>27.636789532639195</v>
      </c>
      <c r="M6" s="10">
        <v>44.178952813777663</v>
      </c>
      <c r="N6" s="10">
        <v>63.42132214760349</v>
      </c>
      <c r="O6" s="11">
        <v>97.961902590167583</v>
      </c>
    </row>
    <row r="7" spans="1:15" x14ac:dyDescent="0.25">
      <c r="A7" s="62"/>
      <c r="B7" s="8" t="s">
        <v>20</v>
      </c>
      <c r="C7" s="9">
        <v>295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x14ac:dyDescent="0.25">
      <c r="A8" s="62"/>
      <c r="B8" s="8" t="s">
        <v>21</v>
      </c>
      <c r="C8" s="9">
        <v>683.50794316392319</v>
      </c>
      <c r="D8" s="10">
        <v>103.56038728880389</v>
      </c>
      <c r="E8" s="10">
        <v>71.8228826613352</v>
      </c>
      <c r="F8" s="10">
        <v>63.438128970671883</v>
      </c>
      <c r="G8" s="10">
        <v>52.167331962463528</v>
      </c>
      <c r="H8" s="10">
        <v>46.374324817483689</v>
      </c>
      <c r="I8" s="10">
        <v>35.216009298732438</v>
      </c>
      <c r="J8" s="10">
        <v>37.249756103311455</v>
      </c>
      <c r="K8" s="10">
        <v>37.176080465309084</v>
      </c>
      <c r="L8" s="10">
        <v>35.98610628736084</v>
      </c>
      <c r="M8" s="10">
        <v>46.738885046222251</v>
      </c>
      <c r="N8" s="10">
        <v>56.675238852396497</v>
      </c>
      <c r="O8" s="11">
        <v>97.102811409832398</v>
      </c>
    </row>
    <row r="9" spans="1:15" x14ac:dyDescent="0.25">
      <c r="A9" s="62"/>
      <c r="B9" s="8" t="s">
        <v>22</v>
      </c>
      <c r="C9" s="9">
        <v>105.48927475305067</v>
      </c>
      <c r="D9" s="10">
        <v>13.752773999999999</v>
      </c>
      <c r="E9" s="10">
        <v>9.7912310000000016</v>
      </c>
      <c r="F9" s="10">
        <v>10.449790999999992</v>
      </c>
      <c r="G9" s="10">
        <v>8.4734321876381706</v>
      </c>
      <c r="H9" s="10">
        <v>6.9104718960520026</v>
      </c>
      <c r="I9" s="10">
        <v>6.2245060872735243</v>
      </c>
      <c r="J9" s="10">
        <v>6.3372115645679363</v>
      </c>
      <c r="K9" s="10">
        <v>6.6877146199830024</v>
      </c>
      <c r="L9" s="10">
        <v>6.2394022302203993</v>
      </c>
      <c r="M9" s="10">
        <v>8.102811687636013</v>
      </c>
      <c r="N9" s="10">
        <v>9.1747223696509916</v>
      </c>
      <c r="O9" s="11">
        <v>13.345206110028643</v>
      </c>
    </row>
    <row r="10" spans="1:15" x14ac:dyDescent="0.25">
      <c r="A10" s="62"/>
      <c r="B10" s="8" t="s">
        <v>23</v>
      </c>
      <c r="C10" s="9">
        <v>109.603667218</v>
      </c>
      <c r="D10" s="10">
        <v>11.253089754000005</v>
      </c>
      <c r="E10" s="10">
        <v>10.349004639999993</v>
      </c>
      <c r="F10" s="10">
        <v>10.855225348000005</v>
      </c>
      <c r="G10" s="10">
        <v>9.3354069059999834</v>
      </c>
      <c r="H10" s="10">
        <v>7.5062411540000014</v>
      </c>
      <c r="I10" s="10">
        <v>6.5288564239999989</v>
      </c>
      <c r="J10" s="10">
        <v>7.5207450220000052</v>
      </c>
      <c r="K10" s="10">
        <v>7.5423726499999981</v>
      </c>
      <c r="L10" s="10">
        <v>9.0640700199999973</v>
      </c>
      <c r="M10" s="10">
        <v>9.959834852000002</v>
      </c>
      <c r="N10" s="10">
        <v>9.8674866679999997</v>
      </c>
      <c r="O10" s="11">
        <v>9.8213337799999962</v>
      </c>
    </row>
    <row r="11" spans="1:15" ht="15.75" thickBot="1" x14ac:dyDescent="0.3">
      <c r="A11" s="63"/>
      <c r="B11" s="12" t="s">
        <v>3</v>
      </c>
      <c r="C11" s="13">
        <f>SUM(D11:O11)</f>
        <v>6001.2017801041811</v>
      </c>
      <c r="D11" s="14">
        <v>696.42680760600012</v>
      </c>
      <c r="E11" s="14">
        <v>556.08539646550003</v>
      </c>
      <c r="F11" s="14">
        <v>549.54439462350001</v>
      </c>
      <c r="G11" s="14">
        <v>479.93853472038825</v>
      </c>
      <c r="H11" s="14">
        <v>464.02915490805208</v>
      </c>
      <c r="I11" s="14">
        <v>388.9482507438608</v>
      </c>
      <c r="J11" s="14">
        <v>416.67761851388912</v>
      </c>
      <c r="K11" s="14">
        <v>429.12537663848303</v>
      </c>
      <c r="L11" s="14">
        <v>389.87299157162039</v>
      </c>
      <c r="M11" s="14">
        <v>456.9107228848859</v>
      </c>
      <c r="N11" s="14">
        <v>504.93155091940088</v>
      </c>
      <c r="O11" s="15">
        <v>668.71098050860019</v>
      </c>
    </row>
    <row r="12" spans="1:15" x14ac:dyDescent="0.25">
      <c r="A12" s="61">
        <v>2018</v>
      </c>
      <c r="B12" s="4" t="s">
        <v>16</v>
      </c>
      <c r="C12" s="16">
        <v>2374</v>
      </c>
      <c r="D12" s="17">
        <v>241.8</v>
      </c>
      <c r="E12" s="17">
        <v>213.7</v>
      </c>
      <c r="F12" s="17">
        <v>227.1</v>
      </c>
      <c r="G12" s="17">
        <v>188.5</v>
      </c>
      <c r="H12" s="17">
        <v>169.1</v>
      </c>
      <c r="I12" s="17">
        <v>166.4</v>
      </c>
      <c r="J12" s="17">
        <v>177.3</v>
      </c>
      <c r="K12" s="17">
        <v>184.2</v>
      </c>
      <c r="L12" s="17">
        <v>161</v>
      </c>
      <c r="M12" s="17">
        <v>184.8</v>
      </c>
      <c r="N12" s="17">
        <v>196.9</v>
      </c>
      <c r="O12" s="18">
        <v>262.89999999999998</v>
      </c>
    </row>
    <row r="13" spans="1:15" x14ac:dyDescent="0.25">
      <c r="A13" s="62"/>
      <c r="B13" s="8" t="s">
        <v>17</v>
      </c>
      <c r="C13" s="19">
        <v>944</v>
      </c>
      <c r="D13" s="19">
        <v>86.4</v>
      </c>
      <c r="E13" s="19">
        <v>80.099999999999994</v>
      </c>
      <c r="F13" s="19">
        <v>84.2</v>
      </c>
      <c r="G13" s="19">
        <v>69.599999999999994</v>
      </c>
      <c r="H13" s="19">
        <v>69.2</v>
      </c>
      <c r="I13" s="19">
        <v>69.8</v>
      </c>
      <c r="J13" s="19">
        <v>76.400000000000006</v>
      </c>
      <c r="K13" s="19">
        <v>83.3</v>
      </c>
      <c r="L13" s="19">
        <v>71.7</v>
      </c>
      <c r="M13" s="19">
        <v>73.5</v>
      </c>
      <c r="N13" s="19">
        <v>80</v>
      </c>
      <c r="O13" s="20">
        <v>100.1</v>
      </c>
    </row>
    <row r="14" spans="1:15" x14ac:dyDescent="0.25">
      <c r="A14" s="62"/>
      <c r="B14" s="8" t="s">
        <v>18</v>
      </c>
      <c r="C14" s="19">
        <v>704</v>
      </c>
      <c r="D14" s="19">
        <v>73.2</v>
      </c>
      <c r="E14" s="19">
        <v>56.6</v>
      </c>
      <c r="F14" s="19">
        <v>49</v>
      </c>
      <c r="G14" s="19">
        <v>43.5</v>
      </c>
      <c r="H14" s="19">
        <v>39.299999999999997</v>
      </c>
      <c r="I14" s="19">
        <v>40.200000000000003</v>
      </c>
      <c r="J14" s="19">
        <v>42.5</v>
      </c>
      <c r="K14" s="19">
        <v>57.4</v>
      </c>
      <c r="L14" s="19">
        <v>72</v>
      </c>
      <c r="M14" s="19">
        <v>76.599999999999994</v>
      </c>
      <c r="N14" s="19">
        <v>74.2</v>
      </c>
      <c r="O14" s="20">
        <v>79.8</v>
      </c>
    </row>
    <row r="15" spans="1:15" x14ac:dyDescent="0.25">
      <c r="A15" s="62"/>
      <c r="B15" s="8" t="s">
        <v>19</v>
      </c>
      <c r="C15" s="19">
        <f>755</f>
        <v>755</v>
      </c>
      <c r="D15" s="19">
        <v>114.8</v>
      </c>
      <c r="E15" s="19">
        <v>106</v>
      </c>
      <c r="F15" s="19">
        <v>96.1</v>
      </c>
      <c r="G15" s="19">
        <v>41.6</v>
      </c>
      <c r="H15" s="19">
        <v>38.1</v>
      </c>
      <c r="I15" s="19">
        <v>27.6</v>
      </c>
      <c r="J15" s="19">
        <v>26.6</v>
      </c>
      <c r="K15" s="19">
        <v>21</v>
      </c>
      <c r="L15" s="19">
        <v>33.200000000000003</v>
      </c>
      <c r="M15" s="19">
        <v>55.3</v>
      </c>
      <c r="N15" s="19">
        <v>83.7</v>
      </c>
      <c r="O15" s="20">
        <v>111.4</v>
      </c>
    </row>
    <row r="16" spans="1:15" x14ac:dyDescent="0.25">
      <c r="A16" s="62"/>
      <c r="B16" s="8" t="s">
        <v>20</v>
      </c>
      <c r="C16" s="19">
        <v>272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15" x14ac:dyDescent="0.25">
      <c r="A17" s="62"/>
      <c r="B17" s="8" t="s">
        <v>21</v>
      </c>
      <c r="C17" s="19">
        <v>674</v>
      </c>
      <c r="D17" s="19">
        <v>83.4</v>
      </c>
      <c r="E17" s="19">
        <v>71.5</v>
      </c>
      <c r="F17" s="19">
        <v>73.3</v>
      </c>
      <c r="G17" s="19">
        <v>44.7</v>
      </c>
      <c r="H17" s="19">
        <v>39.9</v>
      </c>
      <c r="I17" s="19">
        <v>35.6</v>
      </c>
      <c r="J17" s="19">
        <v>39.6</v>
      </c>
      <c r="K17" s="19">
        <v>41.1</v>
      </c>
      <c r="L17" s="19">
        <v>37.4</v>
      </c>
      <c r="M17" s="19">
        <v>47</v>
      </c>
      <c r="N17" s="19">
        <v>61.3</v>
      </c>
      <c r="O17" s="20">
        <v>99.5</v>
      </c>
    </row>
    <row r="18" spans="1:15" x14ac:dyDescent="0.25">
      <c r="A18" s="62"/>
      <c r="B18" s="8" t="s">
        <v>22</v>
      </c>
      <c r="C18" s="19">
        <v>111</v>
      </c>
      <c r="D18" s="19">
        <v>12.8</v>
      </c>
      <c r="E18" s="19">
        <v>11.2</v>
      </c>
      <c r="F18" s="19">
        <v>13.2</v>
      </c>
      <c r="G18" s="19">
        <v>9.9</v>
      </c>
      <c r="H18" s="19">
        <v>8.1</v>
      </c>
      <c r="I18" s="19">
        <v>5.6</v>
      </c>
      <c r="J18" s="19">
        <v>6.4</v>
      </c>
      <c r="K18" s="19">
        <v>6.9</v>
      </c>
      <c r="L18" s="19">
        <v>5.7</v>
      </c>
      <c r="M18" s="19">
        <v>8.1</v>
      </c>
      <c r="N18" s="19">
        <v>10.1</v>
      </c>
      <c r="O18" s="20">
        <v>13.2</v>
      </c>
    </row>
    <row r="19" spans="1:15" x14ac:dyDescent="0.25">
      <c r="A19" s="62"/>
      <c r="B19" s="8" t="s">
        <v>23</v>
      </c>
      <c r="C19" s="19">
        <v>107</v>
      </c>
      <c r="D19" s="19">
        <v>10.7</v>
      </c>
      <c r="E19" s="19">
        <v>9.3000000000000007</v>
      </c>
      <c r="F19" s="19">
        <v>10.1</v>
      </c>
      <c r="G19" s="19">
        <v>8.1</v>
      </c>
      <c r="H19" s="19">
        <v>8.6</v>
      </c>
      <c r="I19" s="19">
        <v>7.5</v>
      </c>
      <c r="J19" s="19">
        <v>7</v>
      </c>
      <c r="K19" s="19">
        <v>7.9</v>
      </c>
      <c r="L19" s="19">
        <v>8.1999999999999993</v>
      </c>
      <c r="M19" s="19">
        <v>10</v>
      </c>
      <c r="N19" s="19">
        <v>9.6</v>
      </c>
      <c r="O19" s="20">
        <v>10.7</v>
      </c>
    </row>
    <row r="20" spans="1:15" ht="15.75" thickBot="1" x14ac:dyDescent="0.3">
      <c r="A20" s="63"/>
      <c r="B20" s="12" t="s">
        <v>3</v>
      </c>
      <c r="C20" s="23">
        <f>SUM(D20:O20)</f>
        <v>5670.5</v>
      </c>
      <c r="D20" s="24">
        <v>623</v>
      </c>
      <c r="E20" s="24">
        <v>548.29999999999995</v>
      </c>
      <c r="F20" s="24">
        <v>553.1</v>
      </c>
      <c r="G20" s="24">
        <v>405.8</v>
      </c>
      <c r="H20" s="24">
        <v>372.3</v>
      </c>
      <c r="I20" s="24">
        <v>352.6</v>
      </c>
      <c r="J20" s="24">
        <v>375.8</v>
      </c>
      <c r="K20" s="24">
        <v>401.7</v>
      </c>
      <c r="L20" s="24">
        <v>389.2</v>
      </c>
      <c r="M20" s="24">
        <v>455.4</v>
      </c>
      <c r="N20" s="24">
        <v>515.70000000000005</v>
      </c>
      <c r="O20" s="25">
        <v>677.6</v>
      </c>
    </row>
    <row r="21" spans="1:15" x14ac:dyDescent="0.25">
      <c r="A21" s="61">
        <v>2017</v>
      </c>
      <c r="B21" s="4" t="s">
        <v>16</v>
      </c>
      <c r="C21" s="5">
        <f>SUM(D21:O21)</f>
        <v>2290.9169999999999</v>
      </c>
      <c r="D21" s="16">
        <v>249.6</v>
      </c>
      <c r="E21" s="16">
        <v>203.01</v>
      </c>
      <c r="F21" s="16">
        <v>191.42</v>
      </c>
      <c r="G21" s="16">
        <v>180.73</v>
      </c>
      <c r="H21" s="16">
        <v>174.303</v>
      </c>
      <c r="I21" s="16">
        <v>161.13499999999999</v>
      </c>
      <c r="J21" s="16">
        <v>168.89099999999999</v>
      </c>
      <c r="K21" s="16">
        <v>171.43600000000001</v>
      </c>
      <c r="L21" s="16">
        <v>164.76499999999999</v>
      </c>
      <c r="M21" s="16">
        <v>180.44499999999999</v>
      </c>
      <c r="N21" s="16">
        <v>206.37899999999999</v>
      </c>
      <c r="O21" s="26">
        <v>238.803</v>
      </c>
    </row>
    <row r="22" spans="1:15" x14ac:dyDescent="0.25">
      <c r="A22" s="62"/>
      <c r="B22" s="8" t="s">
        <v>17</v>
      </c>
      <c r="C22" s="9">
        <f t="shared" ref="C22:C23" si="0">SUM(D22:O22)</f>
        <v>885.66600000000017</v>
      </c>
      <c r="D22" s="9">
        <v>86.513999999999996</v>
      </c>
      <c r="E22" s="9">
        <v>72.962000000000003</v>
      </c>
      <c r="F22" s="9">
        <v>73.135999999999996</v>
      </c>
      <c r="G22" s="9">
        <v>65.733000000000004</v>
      </c>
      <c r="H22" s="9">
        <v>66.088999999999999</v>
      </c>
      <c r="I22" s="9">
        <v>64.962000000000003</v>
      </c>
      <c r="J22" s="9">
        <v>74.828999999999994</v>
      </c>
      <c r="K22" s="9">
        <v>81.051000000000002</v>
      </c>
      <c r="L22" s="9">
        <v>63.73</v>
      </c>
      <c r="M22" s="9">
        <v>69.911000000000001</v>
      </c>
      <c r="N22" s="9">
        <v>79.150000000000006</v>
      </c>
      <c r="O22" s="27">
        <v>87.599000000000004</v>
      </c>
    </row>
    <row r="23" spans="1:15" x14ac:dyDescent="0.25">
      <c r="A23" s="62"/>
      <c r="B23" s="8" t="s">
        <v>18</v>
      </c>
      <c r="C23" s="9">
        <f t="shared" si="0"/>
        <v>830.93400000000008</v>
      </c>
      <c r="D23" s="9">
        <v>70.075000000000003</v>
      </c>
      <c r="E23" s="9">
        <v>59.762999999999998</v>
      </c>
      <c r="F23" s="9">
        <v>73.484999999999999</v>
      </c>
      <c r="G23" s="9">
        <v>71.78</v>
      </c>
      <c r="H23" s="9">
        <v>69.566000000000003</v>
      </c>
      <c r="I23" s="9">
        <v>66.509</v>
      </c>
      <c r="J23" s="9">
        <v>74.007999999999996</v>
      </c>
      <c r="K23" s="9">
        <v>72.965000000000003</v>
      </c>
      <c r="L23" s="9">
        <v>69.527000000000001</v>
      </c>
      <c r="M23" s="9">
        <v>73.686000000000007</v>
      </c>
      <c r="N23" s="9">
        <v>53.46</v>
      </c>
      <c r="O23" s="27">
        <v>76.11</v>
      </c>
    </row>
    <row r="24" spans="1:15" x14ac:dyDescent="0.25">
      <c r="A24" s="62"/>
      <c r="B24" s="8" t="s">
        <v>19</v>
      </c>
      <c r="C24" s="9">
        <f>851</f>
        <v>851</v>
      </c>
      <c r="D24" s="28">
        <v>161.19999999999999</v>
      </c>
      <c r="E24" s="28">
        <v>100</v>
      </c>
      <c r="F24" s="28">
        <v>86</v>
      </c>
      <c r="G24" s="28">
        <v>71.3</v>
      </c>
      <c r="H24" s="28">
        <v>44.5</v>
      </c>
      <c r="I24" s="28">
        <v>31.5</v>
      </c>
      <c r="J24" s="28">
        <v>28</v>
      </c>
      <c r="K24" s="28">
        <v>26.2</v>
      </c>
      <c r="L24" s="28">
        <v>30.6</v>
      </c>
      <c r="M24" s="28">
        <v>74.400000000000006</v>
      </c>
      <c r="N24" s="28">
        <v>88.5</v>
      </c>
      <c r="O24" s="29">
        <v>108.5</v>
      </c>
    </row>
    <row r="25" spans="1:15" x14ac:dyDescent="0.25">
      <c r="A25" s="62"/>
      <c r="B25" s="8" t="s">
        <v>20</v>
      </c>
      <c r="C25" s="21">
        <v>265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5" x14ac:dyDescent="0.25">
      <c r="A26" s="62"/>
      <c r="B26" s="8" t="s">
        <v>21</v>
      </c>
      <c r="C26" s="10">
        <f>SUM(D26:O26)</f>
        <v>613.6</v>
      </c>
      <c r="D26" s="28">
        <v>82.5</v>
      </c>
      <c r="E26" s="28">
        <v>58.5</v>
      </c>
      <c r="F26" s="28">
        <v>53.7</v>
      </c>
      <c r="G26" s="28">
        <v>47.5</v>
      </c>
      <c r="H26" s="28">
        <v>38.799999999999997</v>
      </c>
      <c r="I26" s="28">
        <v>33.5</v>
      </c>
      <c r="J26" s="28">
        <v>36.200000000000003</v>
      </c>
      <c r="K26" s="28">
        <v>39</v>
      </c>
      <c r="L26" s="28">
        <v>35.5</v>
      </c>
      <c r="M26" s="28">
        <v>45.6</v>
      </c>
      <c r="N26" s="28">
        <v>58.6</v>
      </c>
      <c r="O26" s="29">
        <v>84.2</v>
      </c>
    </row>
    <row r="27" spans="1:15" x14ac:dyDescent="0.25">
      <c r="A27" s="62"/>
      <c r="B27" s="8" t="s">
        <v>22</v>
      </c>
      <c r="C27" s="10">
        <f t="shared" ref="C27:C28" si="1">SUM(D27:O27)</f>
        <v>117.89999999999998</v>
      </c>
      <c r="D27" s="28">
        <v>16.899999999999999</v>
      </c>
      <c r="E27" s="28">
        <v>11.7</v>
      </c>
      <c r="F27" s="28">
        <v>9</v>
      </c>
      <c r="G27" s="28">
        <v>7.3</v>
      </c>
      <c r="H27" s="28">
        <v>7.9</v>
      </c>
      <c r="I27" s="28">
        <v>6.5</v>
      </c>
      <c r="J27" s="28">
        <v>8.5</v>
      </c>
      <c r="K27" s="28">
        <v>9.4</v>
      </c>
      <c r="L27" s="28">
        <v>8.1</v>
      </c>
      <c r="M27" s="28">
        <v>9.1</v>
      </c>
      <c r="N27" s="28">
        <v>11.1</v>
      </c>
      <c r="O27" s="29">
        <v>12.4</v>
      </c>
    </row>
    <row r="28" spans="1:15" x14ac:dyDescent="0.25">
      <c r="A28" s="62"/>
      <c r="B28" s="8" t="s">
        <v>23</v>
      </c>
      <c r="C28" s="10">
        <f t="shared" si="1"/>
        <v>95.799999999999983</v>
      </c>
      <c r="D28" s="28">
        <v>10.8</v>
      </c>
      <c r="E28" s="28">
        <v>7.6</v>
      </c>
      <c r="F28" s="28">
        <v>8.1999999999999993</v>
      </c>
      <c r="G28" s="28">
        <v>8</v>
      </c>
      <c r="H28" s="28">
        <v>7.8</v>
      </c>
      <c r="I28" s="28">
        <v>6.6</v>
      </c>
      <c r="J28" s="28">
        <v>5.9</v>
      </c>
      <c r="K28" s="28">
        <v>7.4</v>
      </c>
      <c r="L28" s="28">
        <v>8</v>
      </c>
      <c r="M28" s="28">
        <v>8.6</v>
      </c>
      <c r="N28" s="28">
        <v>8.1999999999999993</v>
      </c>
      <c r="O28" s="29">
        <v>8.6999999999999993</v>
      </c>
    </row>
    <row r="29" spans="1:15" ht="15.75" thickBot="1" x14ac:dyDescent="0.3">
      <c r="A29" s="65"/>
      <c r="B29" s="30" t="s">
        <v>3</v>
      </c>
      <c r="C29" s="31">
        <f>SUM(D29:O29)</f>
        <v>5685.5169999999998</v>
      </c>
      <c r="D29" s="31">
        <v>677.58900000000006</v>
      </c>
      <c r="E29" s="31">
        <v>513.53499999999997</v>
      </c>
      <c r="F29" s="31">
        <v>494.94099999999997</v>
      </c>
      <c r="G29" s="31">
        <v>452.34300000000002</v>
      </c>
      <c r="H29" s="31">
        <v>408.95799999999997</v>
      </c>
      <c r="I29" s="31">
        <v>370.70600000000002</v>
      </c>
      <c r="J29" s="31">
        <v>396.32799999999992</v>
      </c>
      <c r="K29" s="31">
        <v>407.45199999999994</v>
      </c>
      <c r="L29" s="31">
        <v>380.22200000000004</v>
      </c>
      <c r="M29" s="31">
        <v>461.74200000000008</v>
      </c>
      <c r="N29" s="31">
        <v>505.38900000000001</v>
      </c>
      <c r="O29" s="32">
        <v>616.31200000000001</v>
      </c>
    </row>
    <row r="30" spans="1:15" x14ac:dyDescent="0.25">
      <c r="A30" s="61">
        <v>2016</v>
      </c>
      <c r="B30" s="4" t="s">
        <v>16</v>
      </c>
      <c r="C30" s="6">
        <f>SUM(D30:O30)</f>
        <v>2213.7869999999998</v>
      </c>
      <c r="D30" s="33">
        <v>221.41200000000001</v>
      </c>
      <c r="E30" s="33">
        <v>179.542</v>
      </c>
      <c r="F30" s="33">
        <v>188.047</v>
      </c>
      <c r="G30" s="33">
        <v>168.41900000000001</v>
      </c>
      <c r="H30" s="33">
        <v>176.114</v>
      </c>
      <c r="I30" s="33">
        <v>159.87799999999999</v>
      </c>
      <c r="J30" s="33">
        <v>170.47900000000001</v>
      </c>
      <c r="K30" s="33">
        <v>169.33099999999999</v>
      </c>
      <c r="L30" s="33">
        <v>162.79</v>
      </c>
      <c r="M30" s="33">
        <v>186.40199999999999</v>
      </c>
      <c r="N30" s="33">
        <v>192.654</v>
      </c>
      <c r="O30" s="34">
        <v>238.71899999999999</v>
      </c>
    </row>
    <row r="31" spans="1:15" x14ac:dyDescent="0.25">
      <c r="A31" s="62"/>
      <c r="B31" s="8" t="s">
        <v>17</v>
      </c>
      <c r="C31" s="10">
        <f t="shared" ref="C31:C36" si="2">SUM(D31:O31)</f>
        <v>856.01</v>
      </c>
      <c r="D31" s="10">
        <v>75.218999999999994</v>
      </c>
      <c r="E31" s="10">
        <v>69.947000000000003</v>
      </c>
      <c r="F31" s="10">
        <v>71.203999999999994</v>
      </c>
      <c r="G31" s="10">
        <v>62.755000000000003</v>
      </c>
      <c r="H31" s="10">
        <v>64.983000000000004</v>
      </c>
      <c r="I31" s="10">
        <v>65.103999999999999</v>
      </c>
      <c r="J31" s="10">
        <v>71.984999999999999</v>
      </c>
      <c r="K31" s="10">
        <v>73.575999999999993</v>
      </c>
      <c r="L31" s="10">
        <v>63.514000000000003</v>
      </c>
      <c r="M31" s="10">
        <v>70.436999999999998</v>
      </c>
      <c r="N31" s="10">
        <v>76.197999999999993</v>
      </c>
      <c r="O31" s="11">
        <v>91.087999999999994</v>
      </c>
    </row>
    <row r="32" spans="1:15" x14ac:dyDescent="0.25">
      <c r="A32" s="62"/>
      <c r="B32" s="8" t="s">
        <v>18</v>
      </c>
      <c r="C32" s="10">
        <f t="shared" si="2"/>
        <v>616.05703591504005</v>
      </c>
      <c r="D32" s="35">
        <v>67.697752999999992</v>
      </c>
      <c r="E32" s="35">
        <v>57.423355999999998</v>
      </c>
      <c r="F32" s="35">
        <v>68.558891000000003</v>
      </c>
      <c r="G32" s="35">
        <v>34.575569999999999</v>
      </c>
      <c r="H32" s="35">
        <v>36.053654000000002</v>
      </c>
      <c r="I32" s="35">
        <v>35.652972999999996</v>
      </c>
      <c r="J32" s="35">
        <v>36.655735</v>
      </c>
      <c r="K32" s="35">
        <v>36.732661</v>
      </c>
      <c r="L32" s="35">
        <v>35.562339999999999</v>
      </c>
      <c r="M32" s="35">
        <v>57.817976337040001</v>
      </c>
      <c r="N32" s="35">
        <v>72.345891999999992</v>
      </c>
      <c r="O32" s="36">
        <v>76.980234578000008</v>
      </c>
    </row>
    <row r="33" spans="1:27" x14ac:dyDescent="0.25">
      <c r="A33" s="62"/>
      <c r="B33" s="8" t="s">
        <v>19</v>
      </c>
      <c r="C33" s="10">
        <f>800.4</f>
        <v>800.4</v>
      </c>
      <c r="D33" s="28">
        <v>117.303</v>
      </c>
      <c r="E33" s="28">
        <v>74.727999999999994</v>
      </c>
      <c r="F33" s="28">
        <v>87.021000000000001</v>
      </c>
      <c r="G33" s="28">
        <v>44.932000000000002</v>
      </c>
      <c r="H33" s="28">
        <v>54.692999999999998</v>
      </c>
      <c r="I33" s="28">
        <v>30.65</v>
      </c>
      <c r="J33" s="28">
        <v>25.5</v>
      </c>
      <c r="K33" s="28">
        <v>28.193000000000001</v>
      </c>
      <c r="L33" s="28">
        <v>37.014000000000003</v>
      </c>
      <c r="M33" s="28">
        <v>72.899000000000001</v>
      </c>
      <c r="N33" s="28">
        <v>94.911000000000001</v>
      </c>
      <c r="O33" s="29">
        <v>132.511</v>
      </c>
    </row>
    <row r="34" spans="1:27" x14ac:dyDescent="0.25">
      <c r="A34" s="62"/>
      <c r="B34" s="8" t="s">
        <v>24</v>
      </c>
      <c r="C34" s="21">
        <v>252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</row>
    <row r="35" spans="1:27" x14ac:dyDescent="0.25">
      <c r="A35" s="62"/>
      <c r="B35" s="8" t="s">
        <v>21</v>
      </c>
      <c r="C35" s="10">
        <f>SUM(D35:O35)</f>
        <v>627.01700000000005</v>
      </c>
      <c r="D35" s="28">
        <v>91.078999999999994</v>
      </c>
      <c r="E35" s="28">
        <v>68.820999999999998</v>
      </c>
      <c r="F35" s="28">
        <v>74.596000000000004</v>
      </c>
      <c r="G35" s="28">
        <v>43.174999999999997</v>
      </c>
      <c r="H35" s="28">
        <v>40.331000000000003</v>
      </c>
      <c r="I35" s="28">
        <v>32.698999999999998</v>
      </c>
      <c r="J35" s="28">
        <v>36.009</v>
      </c>
      <c r="K35" s="28">
        <v>33.933</v>
      </c>
      <c r="L35" s="28">
        <v>32.662999999999997</v>
      </c>
      <c r="M35" s="28">
        <v>42.38</v>
      </c>
      <c r="N35" s="28">
        <v>54.081000000000003</v>
      </c>
      <c r="O35" s="29">
        <v>77.25</v>
      </c>
    </row>
    <row r="36" spans="1:27" x14ac:dyDescent="0.25">
      <c r="A36" s="62"/>
      <c r="B36" s="8" t="s">
        <v>22</v>
      </c>
      <c r="C36" s="10">
        <f t="shared" si="2"/>
        <v>120.458</v>
      </c>
      <c r="D36" s="28">
        <v>11.831</v>
      </c>
      <c r="E36" s="28">
        <v>9.8800000000000008</v>
      </c>
      <c r="F36" s="28">
        <v>11.215999999999999</v>
      </c>
      <c r="G36" s="28">
        <v>6.4050000000000002</v>
      </c>
      <c r="H36" s="28">
        <v>9.359</v>
      </c>
      <c r="I36" s="28">
        <v>8.2330000000000005</v>
      </c>
      <c r="J36" s="28">
        <v>8.625</v>
      </c>
      <c r="K36" s="28">
        <v>8.6129999999999995</v>
      </c>
      <c r="L36" s="28">
        <v>8.2089999999999996</v>
      </c>
      <c r="M36" s="28">
        <v>10.196</v>
      </c>
      <c r="N36" s="28">
        <v>11.74</v>
      </c>
      <c r="O36" s="29">
        <v>16.151</v>
      </c>
    </row>
    <row r="37" spans="1:27" x14ac:dyDescent="0.25">
      <c r="A37" s="62"/>
      <c r="B37" s="8" t="s">
        <v>23</v>
      </c>
      <c r="C37" s="10">
        <f>SUM(D37:O37)</f>
        <v>108.95</v>
      </c>
      <c r="D37" s="37">
        <v>10.55</v>
      </c>
      <c r="E37" s="37">
        <v>8.8000000000000007</v>
      </c>
      <c r="F37" s="37">
        <v>10.5</v>
      </c>
      <c r="G37" s="37">
        <v>8.8000000000000007</v>
      </c>
      <c r="H37" s="37">
        <v>9.5</v>
      </c>
      <c r="I37" s="37">
        <v>9</v>
      </c>
      <c r="J37" s="37">
        <v>7.9</v>
      </c>
      <c r="K37" s="37">
        <v>7.2</v>
      </c>
      <c r="L37" s="37">
        <v>8.1999999999999993</v>
      </c>
      <c r="M37" s="37">
        <v>9.6</v>
      </c>
      <c r="N37" s="37">
        <v>8.1</v>
      </c>
      <c r="O37" s="38">
        <v>10.8</v>
      </c>
    </row>
    <row r="38" spans="1:27" ht="15.75" thickBot="1" x14ac:dyDescent="0.3">
      <c r="A38" s="63"/>
      <c r="B38" s="12" t="s">
        <v>3</v>
      </c>
      <c r="C38" s="14">
        <f>SUM(D38:O38)</f>
        <v>5342.634035915039</v>
      </c>
      <c r="D38" s="14">
        <v>595.09175299999993</v>
      </c>
      <c r="E38" s="14">
        <v>469.14135600000003</v>
      </c>
      <c r="F38" s="14">
        <v>511.14289100000002</v>
      </c>
      <c r="G38" s="14">
        <v>369.06157000000002</v>
      </c>
      <c r="H38" s="14">
        <v>391.03365400000001</v>
      </c>
      <c r="I38" s="14">
        <v>341.21697299999994</v>
      </c>
      <c r="J38" s="14">
        <v>357.15373499999998</v>
      </c>
      <c r="K38" s="14">
        <v>357.57866099999995</v>
      </c>
      <c r="L38" s="14">
        <v>347.95233999999999</v>
      </c>
      <c r="M38" s="14">
        <v>449.73197633704007</v>
      </c>
      <c r="N38" s="14">
        <v>510.02989200000002</v>
      </c>
      <c r="O38" s="15">
        <v>643.49923457799991</v>
      </c>
    </row>
    <row r="39" spans="1:27" x14ac:dyDescent="0.25">
      <c r="A39" s="61">
        <v>2015</v>
      </c>
      <c r="B39" s="4" t="s">
        <v>16</v>
      </c>
      <c r="C39" s="39">
        <f>SUM(D39:O39)</f>
        <v>2113.6529999999998</v>
      </c>
      <c r="D39" s="6">
        <v>211.208</v>
      </c>
      <c r="E39" s="6">
        <v>174.892</v>
      </c>
      <c r="F39" s="6">
        <v>189.851</v>
      </c>
      <c r="G39" s="6">
        <v>182.20500000000001</v>
      </c>
      <c r="H39" s="6">
        <v>158.71799999999999</v>
      </c>
      <c r="I39" s="6">
        <v>150.791</v>
      </c>
      <c r="J39" s="6">
        <v>167.24100000000001</v>
      </c>
      <c r="K39" s="6">
        <v>161.59200000000001</v>
      </c>
      <c r="L39" s="6">
        <v>152.20599999999999</v>
      </c>
      <c r="M39" s="6">
        <v>171.02099999999999</v>
      </c>
      <c r="N39" s="6">
        <v>176.97</v>
      </c>
      <c r="O39" s="7">
        <v>216.958</v>
      </c>
    </row>
    <row r="40" spans="1:27" x14ac:dyDescent="0.25">
      <c r="A40" s="62"/>
      <c r="B40" s="8" t="s">
        <v>17</v>
      </c>
      <c r="C40" s="35">
        <f>SUM(D40:O40)</f>
        <v>811.78047309999988</v>
      </c>
      <c r="D40" s="35">
        <v>72.074919900000012</v>
      </c>
      <c r="E40" s="35">
        <v>63.182545200000007</v>
      </c>
      <c r="F40" s="35">
        <v>69.288017800000006</v>
      </c>
      <c r="G40" s="35">
        <v>65.472545200000013</v>
      </c>
      <c r="H40" s="35">
        <v>60.246311200000001</v>
      </c>
      <c r="I40" s="35">
        <v>60.812184399999992</v>
      </c>
      <c r="J40" s="35">
        <v>67.878801199999998</v>
      </c>
      <c r="K40" s="35">
        <v>72.982530999999994</v>
      </c>
      <c r="L40" s="35">
        <v>63.061799800000003</v>
      </c>
      <c r="M40" s="35">
        <v>64.891097799999997</v>
      </c>
      <c r="N40" s="35">
        <v>68.922125600000001</v>
      </c>
      <c r="O40" s="36">
        <v>82.967593999999991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x14ac:dyDescent="0.25">
      <c r="A41" s="62"/>
      <c r="B41" s="8" t="s">
        <v>18</v>
      </c>
      <c r="C41" s="35">
        <f>SUM(D41:O41)</f>
        <v>934.5920050499999</v>
      </c>
      <c r="D41" s="35">
        <v>77.135972999999993</v>
      </c>
      <c r="E41" s="35">
        <v>69.807776000000004</v>
      </c>
      <c r="F41" s="35">
        <v>79.624617999999998</v>
      </c>
      <c r="G41" s="35">
        <v>77.308139999999995</v>
      </c>
      <c r="H41" s="35">
        <v>78.157449549999995</v>
      </c>
      <c r="I41" s="35">
        <v>72.193301000000005</v>
      </c>
      <c r="J41" s="35">
        <v>81.883927</v>
      </c>
      <c r="K41" s="35">
        <v>84.813695999999993</v>
      </c>
      <c r="L41" s="35">
        <v>81.172725</v>
      </c>
      <c r="M41" s="35">
        <v>79.950320500000004</v>
      </c>
      <c r="N41" s="35">
        <v>78.942342000000011</v>
      </c>
      <c r="O41" s="36">
        <v>73.601737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x14ac:dyDescent="0.25">
      <c r="A42" s="62"/>
      <c r="B42" s="8" t="s">
        <v>19</v>
      </c>
      <c r="C42" s="35">
        <f>766</f>
        <v>766</v>
      </c>
      <c r="D42" s="35">
        <v>124.077</v>
      </c>
      <c r="E42" s="35">
        <v>106.602</v>
      </c>
      <c r="F42" s="35">
        <v>98.373000000000005</v>
      </c>
      <c r="G42" s="35">
        <v>69.114999999999995</v>
      </c>
      <c r="H42" s="35">
        <v>37.014000000000003</v>
      </c>
      <c r="I42" s="35">
        <v>27.407</v>
      </c>
      <c r="J42" s="35">
        <v>25.190999999999999</v>
      </c>
      <c r="K42" s="35">
        <v>17.268000000000001</v>
      </c>
      <c r="L42" s="35">
        <v>29.93</v>
      </c>
      <c r="M42" s="35">
        <v>48.734000000000002</v>
      </c>
      <c r="N42" s="35">
        <v>72.213999999999999</v>
      </c>
      <c r="O42" s="36">
        <v>109.952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x14ac:dyDescent="0.25">
      <c r="A43" s="62"/>
      <c r="B43" s="8" t="s">
        <v>20</v>
      </c>
      <c r="C43" s="21">
        <v>248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x14ac:dyDescent="0.25">
      <c r="A44" s="62"/>
      <c r="B44" s="8" t="s">
        <v>21</v>
      </c>
      <c r="C44" s="35">
        <f>SUM(D44:O44)</f>
        <v>722.375</v>
      </c>
      <c r="D44" s="35">
        <v>91.706999999999994</v>
      </c>
      <c r="E44" s="35">
        <v>75.757000000000005</v>
      </c>
      <c r="F44" s="35">
        <v>77.763999999999996</v>
      </c>
      <c r="G44" s="35">
        <v>49.58</v>
      </c>
      <c r="H44" s="35">
        <v>40.578000000000003</v>
      </c>
      <c r="I44" s="35">
        <v>38.932000000000002</v>
      </c>
      <c r="J44" s="35">
        <v>42.3</v>
      </c>
      <c r="K44" s="35">
        <v>41.335000000000001</v>
      </c>
      <c r="L44" s="35">
        <v>39.860999999999997</v>
      </c>
      <c r="M44" s="35">
        <v>62.91</v>
      </c>
      <c r="N44" s="35">
        <v>69.2</v>
      </c>
      <c r="O44" s="36">
        <v>92.450999999999993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x14ac:dyDescent="0.25">
      <c r="A45" s="62"/>
      <c r="B45" s="8" t="s">
        <v>22</v>
      </c>
      <c r="C45" s="35">
        <f t="shared" ref="C45:C46" si="3">SUM(D45:O45)</f>
        <v>110.01200000000003</v>
      </c>
      <c r="D45" s="35">
        <v>12.010999999999999</v>
      </c>
      <c r="E45" s="35">
        <v>10.374000000000001</v>
      </c>
      <c r="F45" s="35">
        <v>10.64</v>
      </c>
      <c r="G45" s="35">
        <v>8.4139999999999997</v>
      </c>
      <c r="H45" s="35">
        <v>7.6639999999999997</v>
      </c>
      <c r="I45" s="35">
        <v>7.8689999999999998</v>
      </c>
      <c r="J45" s="35">
        <v>7.601</v>
      </c>
      <c r="K45" s="35">
        <v>6.9</v>
      </c>
      <c r="L45" s="35">
        <v>6.6859999999999999</v>
      </c>
      <c r="M45" s="35">
        <v>8.61</v>
      </c>
      <c r="N45" s="35">
        <v>9.9570000000000007</v>
      </c>
      <c r="O45" s="36">
        <v>13.286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x14ac:dyDescent="0.25">
      <c r="A46" s="62"/>
      <c r="B46" s="8" t="s">
        <v>23</v>
      </c>
      <c r="C46" s="35">
        <f t="shared" si="3"/>
        <v>111.81377430399999</v>
      </c>
      <c r="D46" s="35">
        <v>11.036580571999998</v>
      </c>
      <c r="E46" s="35">
        <v>10.2153686</v>
      </c>
      <c r="F46" s="35">
        <v>8.8446412219999981</v>
      </c>
      <c r="G46" s="35">
        <v>8.3395424000000009</v>
      </c>
      <c r="H46" s="35">
        <v>8.7139389999999999</v>
      </c>
      <c r="I46" s="35">
        <v>9.2277874000000004</v>
      </c>
      <c r="J46" s="35">
        <v>8.5742976400000011</v>
      </c>
      <c r="K46" s="35">
        <v>8.1162181800000006</v>
      </c>
      <c r="L46" s="35">
        <v>8.4464558000000007</v>
      </c>
      <c r="M46" s="35">
        <v>8.7135449999999999</v>
      </c>
      <c r="N46" s="35">
        <v>10.602937599999999</v>
      </c>
      <c r="O46" s="36">
        <v>10.98246089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ht="15.75" thickBot="1" x14ac:dyDescent="0.3">
      <c r="A47" s="63"/>
      <c r="B47" s="12" t="s">
        <v>3</v>
      </c>
      <c r="C47" s="14">
        <f>SUM(D47:O47)</f>
        <v>5570.1032524540005</v>
      </c>
      <c r="D47" s="14">
        <v>599.25047347200007</v>
      </c>
      <c r="E47" s="14">
        <v>510.83068979999996</v>
      </c>
      <c r="F47" s="14">
        <v>534.38527702199997</v>
      </c>
      <c r="G47" s="14">
        <v>460.43422760000004</v>
      </c>
      <c r="H47" s="14">
        <v>391.09169974999998</v>
      </c>
      <c r="I47" s="14">
        <v>367.23227280000003</v>
      </c>
      <c r="J47" s="14">
        <v>400.67002583999999</v>
      </c>
      <c r="K47" s="14">
        <v>393.00744517999999</v>
      </c>
      <c r="L47" s="14">
        <v>381.36398059999999</v>
      </c>
      <c r="M47" s="14">
        <v>444.82996329999997</v>
      </c>
      <c r="N47" s="14">
        <v>486.80840519999998</v>
      </c>
      <c r="O47" s="15">
        <v>600.19879188999994</v>
      </c>
    </row>
    <row r="48" spans="1:27" x14ac:dyDescent="0.25">
      <c r="A48" s="61">
        <v>2014</v>
      </c>
      <c r="B48" s="4" t="s">
        <v>16</v>
      </c>
      <c r="C48" s="39">
        <f>SUM(D48:O48)</f>
        <v>2062.7040270000002</v>
      </c>
      <c r="D48" s="39">
        <v>208.12943403</v>
      </c>
      <c r="E48" s="39">
        <v>172.64791956000005</v>
      </c>
      <c r="F48" s="39">
        <v>175.96095896000003</v>
      </c>
      <c r="G48" s="39">
        <v>167.20174992150001</v>
      </c>
      <c r="H48" s="39">
        <v>172.0831908685</v>
      </c>
      <c r="I48" s="39">
        <v>146.10995983000001</v>
      </c>
      <c r="J48" s="39">
        <v>162.03784474</v>
      </c>
      <c r="K48" s="39">
        <v>158.37966499999999</v>
      </c>
      <c r="L48" s="39">
        <v>148.10045708999999</v>
      </c>
      <c r="M48" s="39">
        <v>170.73722599999999</v>
      </c>
      <c r="N48" s="39">
        <v>180.56593100000001</v>
      </c>
      <c r="O48" s="41">
        <v>200.74969000000002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27" x14ac:dyDescent="0.25">
      <c r="A49" s="62"/>
      <c r="B49" s="8" t="s">
        <v>17</v>
      </c>
      <c r="C49" s="35">
        <f t="shared" ref="C49:C55" si="4">SUM(D49:O49)</f>
        <v>736.53376189999994</v>
      </c>
      <c r="D49" s="35">
        <v>67.908972219999995</v>
      </c>
      <c r="E49" s="35">
        <v>60.677162689999996</v>
      </c>
      <c r="F49" s="35">
        <v>60.988149149999998</v>
      </c>
      <c r="G49" s="35">
        <v>57.824584594000001</v>
      </c>
      <c r="H49" s="35">
        <v>62.021173066000003</v>
      </c>
      <c r="I49" s="35">
        <v>56.005097459999995</v>
      </c>
      <c r="J49" s="35">
        <v>59.309103300000004</v>
      </c>
      <c r="K49" s="35">
        <v>63.022193770000001</v>
      </c>
      <c r="L49" s="35">
        <v>51.199838750000005</v>
      </c>
      <c r="M49" s="35">
        <v>59.750515000000007</v>
      </c>
      <c r="N49" s="35">
        <v>66.550456999999994</v>
      </c>
      <c r="O49" s="36">
        <v>71.276514899999995</v>
      </c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:27" x14ac:dyDescent="0.25">
      <c r="A50" s="62"/>
      <c r="B50" s="8" t="s">
        <v>18</v>
      </c>
      <c r="C50" s="35">
        <f t="shared" si="4"/>
        <v>852.6325779</v>
      </c>
      <c r="D50" s="35">
        <v>59.397719340000016</v>
      </c>
      <c r="E50" s="35">
        <v>53.426159040000002</v>
      </c>
      <c r="F50" s="35">
        <v>64.594357960000011</v>
      </c>
      <c r="G50" s="35">
        <v>61.024684639999997</v>
      </c>
      <c r="H50" s="35">
        <v>59.984407579999996</v>
      </c>
      <c r="I50" s="35">
        <v>75.262943640000003</v>
      </c>
      <c r="J50" s="35">
        <v>81.452393999999998</v>
      </c>
      <c r="K50" s="35">
        <v>79.412861169999999</v>
      </c>
      <c r="L50" s="35">
        <v>76.032241000000013</v>
      </c>
      <c r="M50" s="35">
        <v>77.784409530000005</v>
      </c>
      <c r="N50" s="35">
        <v>80.981585999999993</v>
      </c>
      <c r="O50" s="36">
        <v>83.278813999999997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:27" x14ac:dyDescent="0.25">
      <c r="A51" s="62"/>
      <c r="B51" s="8" t="s">
        <v>19</v>
      </c>
      <c r="C51" s="35">
        <f>817</f>
        <v>817</v>
      </c>
      <c r="D51" s="35">
        <v>120.367</v>
      </c>
      <c r="E51" s="35">
        <v>88.760999999999996</v>
      </c>
      <c r="F51" s="35">
        <v>87.436999999999998</v>
      </c>
      <c r="G51" s="35">
        <v>73.311999999999998</v>
      </c>
      <c r="H51" s="35">
        <v>41.820999999999998</v>
      </c>
      <c r="I51" s="35">
        <v>39.264000000000003</v>
      </c>
      <c r="J51" s="35">
        <v>33.478999999999999</v>
      </c>
      <c r="K51" s="35">
        <v>31.126000000000001</v>
      </c>
      <c r="L51" s="35">
        <v>47.100999999999999</v>
      </c>
      <c r="M51" s="35">
        <v>61.752000000000002</v>
      </c>
      <c r="N51" s="35">
        <v>76.212999999999994</v>
      </c>
      <c r="O51" s="36">
        <v>116.29600000000001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:27" x14ac:dyDescent="0.25">
      <c r="A52" s="62"/>
      <c r="B52" s="8" t="s">
        <v>20</v>
      </c>
      <c r="C52" s="21">
        <v>228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6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x14ac:dyDescent="0.25">
      <c r="A53" s="62"/>
      <c r="B53" s="8" t="s">
        <v>21</v>
      </c>
      <c r="C53" s="35">
        <f t="shared" si="4"/>
        <v>708.91000000000008</v>
      </c>
      <c r="D53" s="35">
        <v>90.983000000000004</v>
      </c>
      <c r="E53" s="35">
        <v>72.415000000000006</v>
      </c>
      <c r="F53" s="35">
        <v>71.691000000000003</v>
      </c>
      <c r="G53" s="35">
        <v>47.195999999999998</v>
      </c>
      <c r="H53" s="35">
        <v>43.698</v>
      </c>
      <c r="I53" s="35">
        <v>39.015999999999998</v>
      </c>
      <c r="J53" s="35">
        <v>42.426000000000002</v>
      </c>
      <c r="K53" s="35">
        <v>42.761000000000003</v>
      </c>
      <c r="L53" s="35">
        <v>40.279000000000003</v>
      </c>
      <c r="M53" s="35">
        <v>64.320999999999998</v>
      </c>
      <c r="N53" s="35">
        <v>67.894999999999996</v>
      </c>
      <c r="O53" s="36">
        <v>86.228999999999999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:27" x14ac:dyDescent="0.25">
      <c r="A54" s="62"/>
      <c r="B54" s="8" t="s">
        <v>22</v>
      </c>
      <c r="C54" s="35">
        <f t="shared" si="4"/>
        <v>108.83200000000001</v>
      </c>
      <c r="D54" s="35">
        <v>11.474</v>
      </c>
      <c r="E54" s="35">
        <v>9.4179999999999993</v>
      </c>
      <c r="F54" s="35">
        <v>10.635</v>
      </c>
      <c r="G54" s="35">
        <v>8.5</v>
      </c>
      <c r="H54" s="35">
        <v>7.476</v>
      </c>
      <c r="I54" s="35">
        <v>7.5460000000000003</v>
      </c>
      <c r="J54" s="35">
        <v>7.6159999999999997</v>
      </c>
      <c r="K54" s="35">
        <v>8.2780000000000005</v>
      </c>
      <c r="L54" s="35">
        <v>7.6769999999999996</v>
      </c>
      <c r="M54" s="35">
        <v>8.8580000000000005</v>
      </c>
      <c r="N54" s="35">
        <v>9.7349999999999994</v>
      </c>
      <c r="O54" s="36">
        <v>11.619</v>
      </c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 x14ac:dyDescent="0.25">
      <c r="A55" s="62"/>
      <c r="B55" s="8" t="s">
        <v>23</v>
      </c>
      <c r="C55" s="35">
        <f t="shared" si="4"/>
        <v>112.313715346</v>
      </c>
      <c r="D55" s="35">
        <v>12.417804690000001</v>
      </c>
      <c r="E55" s="35">
        <v>10.856298000000001</v>
      </c>
      <c r="F55" s="35">
        <v>11.170699460000002</v>
      </c>
      <c r="G55" s="35">
        <v>9.4226121099999993</v>
      </c>
      <c r="H55" s="35">
        <v>9.8596479299999995</v>
      </c>
      <c r="I55" s="35">
        <v>7.627003199999999</v>
      </c>
      <c r="J55" s="35">
        <v>6.6389110000000002</v>
      </c>
      <c r="K55" s="35">
        <v>7.4265889999999999</v>
      </c>
      <c r="L55" s="35">
        <v>7.9469372959999998</v>
      </c>
      <c r="M55" s="35">
        <v>10.304862100000001</v>
      </c>
      <c r="N55" s="35">
        <v>9.1401775000000001</v>
      </c>
      <c r="O55" s="36">
        <v>9.5021730600000005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:27" ht="15.75" thickBot="1" x14ac:dyDescent="0.3">
      <c r="A56" s="63"/>
      <c r="B56" s="12" t="s">
        <v>3</v>
      </c>
      <c r="C56" s="42">
        <f>SUM(D56:O56)</f>
        <v>5398.8550821459994</v>
      </c>
      <c r="D56" s="42">
        <v>570.67793028000006</v>
      </c>
      <c r="E56" s="42">
        <v>468.20153929000003</v>
      </c>
      <c r="F56" s="42">
        <v>482.47716553000004</v>
      </c>
      <c r="G56" s="42">
        <v>424.48163126549997</v>
      </c>
      <c r="H56" s="42">
        <v>396.94341944449997</v>
      </c>
      <c r="I56" s="42">
        <v>370.83100413</v>
      </c>
      <c r="J56" s="42">
        <v>392.95925303999996</v>
      </c>
      <c r="K56" s="42">
        <v>390.40630893999997</v>
      </c>
      <c r="L56" s="42">
        <v>378.33647413599999</v>
      </c>
      <c r="M56" s="42">
        <v>453.50801262999994</v>
      </c>
      <c r="N56" s="42">
        <v>491.08115149999998</v>
      </c>
      <c r="O56" s="43">
        <v>578.95119196000007</v>
      </c>
    </row>
    <row r="57" spans="1:27" x14ac:dyDescent="0.25">
      <c r="A57" s="61">
        <v>2013</v>
      </c>
      <c r="B57" s="4" t="s">
        <v>16</v>
      </c>
      <c r="C57" s="39">
        <f>SUM(D57:O57)</f>
        <v>2130.1839340000001</v>
      </c>
      <c r="D57" s="39">
        <v>224.09886899999998</v>
      </c>
      <c r="E57" s="39">
        <v>197.70997800000001</v>
      </c>
      <c r="F57" s="39">
        <v>186.11122100000003</v>
      </c>
      <c r="G57" s="39">
        <v>175.15633199999999</v>
      </c>
      <c r="H57" s="39">
        <v>156.26664599999998</v>
      </c>
      <c r="I57" s="39">
        <v>152.08739700000001</v>
      </c>
      <c r="J57" s="39">
        <v>163.50475400000002</v>
      </c>
      <c r="K57" s="39">
        <v>154.19507899999999</v>
      </c>
      <c r="L57" s="39">
        <v>163.130077</v>
      </c>
      <c r="M57" s="39">
        <v>165.0181</v>
      </c>
      <c r="N57" s="39">
        <v>177.00754599999996</v>
      </c>
      <c r="O57" s="41">
        <v>215.89793499999999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7" x14ac:dyDescent="0.25">
      <c r="A58" s="62"/>
      <c r="B58" s="8" t="s">
        <v>17</v>
      </c>
      <c r="C58" s="35">
        <f t="shared" ref="C58:C64" si="5">SUM(D58:O58)</f>
        <v>720.54536699999994</v>
      </c>
      <c r="D58" s="35">
        <v>68.506629000000004</v>
      </c>
      <c r="E58" s="35">
        <v>61.972260999999996</v>
      </c>
      <c r="F58" s="35">
        <v>61.600960000000001</v>
      </c>
      <c r="G58" s="35">
        <v>55.700505000000007</v>
      </c>
      <c r="H58" s="35">
        <v>53.469653999999998</v>
      </c>
      <c r="I58" s="35">
        <v>53.971251000000002</v>
      </c>
      <c r="J58" s="35">
        <v>59.284430999999998</v>
      </c>
      <c r="K58" s="35">
        <v>61.074657000000002</v>
      </c>
      <c r="L58" s="35">
        <v>56.153291999999993</v>
      </c>
      <c r="M58" s="35">
        <v>55.902881000000008</v>
      </c>
      <c r="N58" s="35">
        <v>61.73501499999999</v>
      </c>
      <c r="O58" s="36">
        <v>71.173831000000007</v>
      </c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:27" x14ac:dyDescent="0.25">
      <c r="A59" s="62"/>
      <c r="B59" s="8" t="s">
        <v>18</v>
      </c>
      <c r="C59" s="35">
        <f t="shared" si="5"/>
        <v>726.542918482</v>
      </c>
      <c r="D59" s="35">
        <v>56.958691550000005</v>
      </c>
      <c r="E59" s="35">
        <v>52.949927960000004</v>
      </c>
      <c r="F59" s="35">
        <v>62.836410629999975</v>
      </c>
      <c r="G59" s="35">
        <v>61.041940750000002</v>
      </c>
      <c r="H59" s="35">
        <v>61.757971059999996</v>
      </c>
      <c r="I59" s="35">
        <v>58.118403859999994</v>
      </c>
      <c r="J59" s="35">
        <v>63.247732051999961</v>
      </c>
      <c r="K59" s="35">
        <v>60.593526900000001</v>
      </c>
      <c r="L59" s="35">
        <v>60.188462370000003</v>
      </c>
      <c r="M59" s="35">
        <v>61.836495299999996</v>
      </c>
      <c r="N59" s="35">
        <v>59.728403510000021</v>
      </c>
      <c r="O59" s="36">
        <v>67.284952539999992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27" x14ac:dyDescent="0.25">
      <c r="A60" s="62"/>
      <c r="B60" s="8" t="s">
        <v>19</v>
      </c>
      <c r="C60" s="35">
        <f>935</f>
        <v>935</v>
      </c>
      <c r="D60" s="35">
        <v>135.18242303071526</v>
      </c>
      <c r="E60" s="35">
        <v>104.73659976283437</v>
      </c>
      <c r="F60" s="35">
        <v>126.66395189952145</v>
      </c>
      <c r="G60" s="35">
        <v>78.987406300558149</v>
      </c>
      <c r="H60" s="35">
        <v>48.745361478392141</v>
      </c>
      <c r="I60" s="35">
        <v>39.787396294657121</v>
      </c>
      <c r="J60" s="35">
        <v>30.969565092149665</v>
      </c>
      <c r="K60" s="35">
        <v>42.556434500053534</v>
      </c>
      <c r="L60" s="35">
        <v>31.332621049172442</v>
      </c>
      <c r="M60" s="35">
        <v>69.804531543553153</v>
      </c>
      <c r="N60" s="35">
        <v>80.712186842149592</v>
      </c>
      <c r="O60" s="36">
        <v>145.62520270458185</v>
      </c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27" x14ac:dyDescent="0.25">
      <c r="A61" s="62"/>
      <c r="B61" s="8" t="s">
        <v>20</v>
      </c>
      <c r="C61" s="21">
        <v>238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6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1:27" x14ac:dyDescent="0.25">
      <c r="A62" s="62"/>
      <c r="B62" s="8" t="s">
        <v>21</v>
      </c>
      <c r="C62" s="35">
        <f t="shared" si="5"/>
        <v>768.79848814122261</v>
      </c>
      <c r="D62" s="35">
        <v>101.63967700517981</v>
      </c>
      <c r="E62" s="35">
        <v>86.575746237165646</v>
      </c>
      <c r="F62" s="35">
        <v>84.695055895478589</v>
      </c>
      <c r="G62" s="35">
        <v>50.254584699441857</v>
      </c>
      <c r="H62" s="35">
        <v>41.853196041607831</v>
      </c>
      <c r="I62" s="35">
        <v>39.589280299884258</v>
      </c>
      <c r="J62" s="35">
        <v>41.908935579036765</v>
      </c>
      <c r="K62" s="35">
        <v>43.65424849994649</v>
      </c>
      <c r="L62" s="35">
        <v>40.964878350827561</v>
      </c>
      <c r="M62" s="35">
        <v>65.706883136446834</v>
      </c>
      <c r="N62" s="35">
        <v>71.744127680788836</v>
      </c>
      <c r="O62" s="36">
        <v>100.21187471541822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1:27" x14ac:dyDescent="0.25">
      <c r="A63" s="62"/>
      <c r="B63" s="8" t="s">
        <v>22</v>
      </c>
      <c r="C63" s="35">
        <f t="shared" si="5"/>
        <v>110.435</v>
      </c>
      <c r="D63" s="35">
        <v>11.2</v>
      </c>
      <c r="E63" s="35">
        <v>9.5939999999999994</v>
      </c>
      <c r="F63" s="35">
        <v>10.646000000000001</v>
      </c>
      <c r="G63" s="35">
        <v>9.3040000000000003</v>
      </c>
      <c r="H63" s="35">
        <v>9.7390000000000008</v>
      </c>
      <c r="I63" s="35">
        <v>8.0969999999999995</v>
      </c>
      <c r="J63" s="35">
        <v>7.92</v>
      </c>
      <c r="K63" s="35">
        <v>6.5869999999999997</v>
      </c>
      <c r="L63" s="35">
        <v>7.117</v>
      </c>
      <c r="M63" s="35">
        <v>7.8339999999999996</v>
      </c>
      <c r="N63" s="35">
        <v>9.07</v>
      </c>
      <c r="O63" s="36">
        <v>13.327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27" x14ac:dyDescent="0.25">
      <c r="A64" s="62"/>
      <c r="B64" s="8" t="s">
        <v>23</v>
      </c>
      <c r="C64" s="35">
        <f t="shared" si="5"/>
        <v>128.37670823000002</v>
      </c>
      <c r="D64" s="35">
        <v>12.394843050000002</v>
      </c>
      <c r="E64" s="35">
        <v>11.063387000000001</v>
      </c>
      <c r="F64" s="35">
        <v>10.596295</v>
      </c>
      <c r="G64" s="35">
        <v>11.016950000000001</v>
      </c>
      <c r="H64" s="35">
        <v>9.8366190000000007</v>
      </c>
      <c r="I64" s="35">
        <v>9.2801492100000011</v>
      </c>
      <c r="J64" s="35">
        <v>10.211887000000001</v>
      </c>
      <c r="K64" s="35">
        <v>9.9042498299999995</v>
      </c>
      <c r="L64" s="35">
        <v>10.27057503</v>
      </c>
      <c r="M64" s="35">
        <v>10.443954049999999</v>
      </c>
      <c r="N64" s="35">
        <v>10.95779385</v>
      </c>
      <c r="O64" s="36">
        <v>12.400005210000003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1:28" ht="15.75" thickBot="1" x14ac:dyDescent="0.3">
      <c r="A65" s="65"/>
      <c r="B65" s="30" t="s">
        <v>3</v>
      </c>
      <c r="C65" s="44">
        <f>SUM(D65:O65)</f>
        <v>5519.9860963515612</v>
      </c>
      <c r="D65" s="44">
        <v>609.98113263589516</v>
      </c>
      <c r="E65" s="44">
        <v>524.60189996000008</v>
      </c>
      <c r="F65" s="44">
        <v>543.14989442500007</v>
      </c>
      <c r="G65" s="44">
        <v>441.46171874999993</v>
      </c>
      <c r="H65" s="44">
        <v>381.66844757999991</v>
      </c>
      <c r="I65" s="44">
        <v>360.93087766454136</v>
      </c>
      <c r="J65" s="44">
        <v>377.04730472318641</v>
      </c>
      <c r="K65" s="44">
        <v>378.56519573000003</v>
      </c>
      <c r="L65" s="44">
        <v>369.1569058</v>
      </c>
      <c r="M65" s="44">
        <v>436.54684502999999</v>
      </c>
      <c r="N65" s="44">
        <v>470.9550728829384</v>
      </c>
      <c r="O65" s="45">
        <v>625.92080117000012</v>
      </c>
    </row>
    <row r="66" spans="1:28" x14ac:dyDescent="0.25">
      <c r="A66" s="61">
        <v>2012</v>
      </c>
      <c r="B66" s="4" t="s">
        <v>16</v>
      </c>
      <c r="C66" s="46">
        <v>2083.9997390000003</v>
      </c>
      <c r="D66" s="46">
        <v>224.82249099999999</v>
      </c>
      <c r="E66" s="46">
        <v>201.38082200000002</v>
      </c>
      <c r="F66" s="46">
        <v>190.61436699999999</v>
      </c>
      <c r="G66" s="46">
        <v>177.764903</v>
      </c>
      <c r="H66" s="46">
        <v>159.06535600000001</v>
      </c>
      <c r="I66" s="46">
        <v>145.30845600000001</v>
      </c>
      <c r="J66" s="46">
        <v>155.43953900000002</v>
      </c>
      <c r="K66" s="46">
        <v>150.02116799999999</v>
      </c>
      <c r="L66" s="46">
        <v>150.44468799999999</v>
      </c>
      <c r="M66" s="46">
        <v>163.238023</v>
      </c>
      <c r="N66" s="46">
        <v>184.000967</v>
      </c>
      <c r="O66" s="47">
        <v>181.89895900000002</v>
      </c>
    </row>
    <row r="67" spans="1:28" x14ac:dyDescent="0.25">
      <c r="A67" s="62"/>
      <c r="B67" s="8" t="s">
        <v>17</v>
      </c>
      <c r="C67" s="48">
        <v>693.91411099999993</v>
      </c>
      <c r="D67" s="48">
        <v>66.317005000000009</v>
      </c>
      <c r="E67" s="48">
        <v>60.128185999999999</v>
      </c>
      <c r="F67" s="48">
        <v>57.917001000000006</v>
      </c>
      <c r="G67" s="48">
        <v>54.952973</v>
      </c>
      <c r="H67" s="48">
        <v>51.485322000000004</v>
      </c>
      <c r="I67" s="48">
        <v>54.343463999999997</v>
      </c>
      <c r="J67" s="48">
        <v>60.236443000000001</v>
      </c>
      <c r="K67" s="48">
        <v>58.126455999999997</v>
      </c>
      <c r="L67" s="48">
        <v>54.480260000000001</v>
      </c>
      <c r="M67" s="48">
        <v>53.247403999999996</v>
      </c>
      <c r="N67" s="48">
        <v>60.660842000000002</v>
      </c>
      <c r="O67" s="49">
        <v>62.018755000000006</v>
      </c>
    </row>
    <row r="68" spans="1:28" x14ac:dyDescent="0.25">
      <c r="A68" s="62"/>
      <c r="B68" s="8" t="s">
        <v>18</v>
      </c>
      <c r="C68" s="48">
        <v>714.01903891559982</v>
      </c>
      <c r="D68" s="48">
        <v>76.680386479999996</v>
      </c>
      <c r="E68" s="48">
        <v>66.970526140000004</v>
      </c>
      <c r="F68" s="48">
        <v>56.794803060000007</v>
      </c>
      <c r="G68" s="48">
        <v>52.934865649999992</v>
      </c>
      <c r="H68" s="48">
        <v>49.326907089999992</v>
      </c>
      <c r="I68" s="48">
        <v>58.015613020000004</v>
      </c>
      <c r="J68" s="48">
        <v>57.756489358600014</v>
      </c>
      <c r="K68" s="48">
        <v>58.829538459999981</v>
      </c>
      <c r="L68" s="48">
        <v>53.262797037999995</v>
      </c>
      <c r="M68" s="48">
        <v>63.402785539999996</v>
      </c>
      <c r="N68" s="48">
        <v>58.891411019000003</v>
      </c>
      <c r="O68" s="49">
        <v>61.152916059999974</v>
      </c>
    </row>
    <row r="69" spans="1:28" x14ac:dyDescent="0.25">
      <c r="A69" s="62"/>
      <c r="B69" s="8" t="s">
        <v>19</v>
      </c>
      <c r="C69" s="48">
        <v>970.62317260782402</v>
      </c>
      <c r="D69" s="48">
        <v>129.12493218518449</v>
      </c>
      <c r="E69" s="48">
        <v>119.66420103077738</v>
      </c>
      <c r="F69" s="48">
        <v>107.16813514986536</v>
      </c>
      <c r="G69" s="48">
        <v>88.265318786309592</v>
      </c>
      <c r="H69" s="48">
        <v>60.298154740686073</v>
      </c>
      <c r="I69" s="48">
        <v>36.282957949059231</v>
      </c>
      <c r="J69" s="48">
        <v>36.205764751942013</v>
      </c>
      <c r="K69" s="48">
        <v>43.236471101838127</v>
      </c>
      <c r="L69" s="48">
        <v>35.612259952544768</v>
      </c>
      <c r="M69" s="48">
        <v>49.013470918359744</v>
      </c>
      <c r="N69" s="48">
        <v>82.437802508162335</v>
      </c>
      <c r="O69" s="49">
        <v>183.31370353309481</v>
      </c>
    </row>
    <row r="70" spans="1:28" x14ac:dyDescent="0.25">
      <c r="A70" s="62"/>
      <c r="B70" s="8" t="s">
        <v>20</v>
      </c>
      <c r="C70" s="21">
        <v>237</v>
      </c>
      <c r="D70" s="5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2"/>
    </row>
    <row r="71" spans="1:28" x14ac:dyDescent="0.25">
      <c r="A71" s="62"/>
      <c r="B71" s="8" t="s">
        <v>21</v>
      </c>
      <c r="C71" s="48">
        <v>778.23949460864014</v>
      </c>
      <c r="D71" s="48">
        <v>104.84526381481551</v>
      </c>
      <c r="E71" s="48">
        <v>94.330667969222631</v>
      </c>
      <c r="F71" s="48">
        <v>84.690743850134595</v>
      </c>
      <c r="G71" s="48">
        <v>53.170290704446529</v>
      </c>
      <c r="H71" s="48">
        <v>44.452124002680144</v>
      </c>
      <c r="I71" s="48">
        <v>39.020673080444396</v>
      </c>
      <c r="J71" s="48">
        <v>41.692692654701155</v>
      </c>
      <c r="K71" s="48">
        <v>41.863412860124434</v>
      </c>
      <c r="L71" s="48">
        <v>39.440836909497499</v>
      </c>
      <c r="M71" s="48">
        <v>61.059678081640257</v>
      </c>
      <c r="N71" s="48">
        <v>74.499822551631141</v>
      </c>
      <c r="O71" s="49">
        <v>99.173288129301824</v>
      </c>
    </row>
    <row r="72" spans="1:28" x14ac:dyDescent="0.25">
      <c r="A72" s="62"/>
      <c r="B72" s="8" t="s">
        <v>22</v>
      </c>
      <c r="C72" s="48">
        <v>109.02756081653523</v>
      </c>
      <c r="D72" s="48">
        <v>11.214199176599765</v>
      </c>
      <c r="E72" s="48">
        <v>9.6766227099997995</v>
      </c>
      <c r="F72" s="48">
        <v>9.380698940000773</v>
      </c>
      <c r="G72" s="48">
        <v>8.7611849592437263</v>
      </c>
      <c r="H72" s="48">
        <v>7.9500142266336926</v>
      </c>
      <c r="I72" s="48">
        <v>6.7584449504961253</v>
      </c>
      <c r="J72" s="48">
        <v>8.1101548656567566</v>
      </c>
      <c r="K72" s="48">
        <v>8.259759692937827</v>
      </c>
      <c r="L72" s="48">
        <v>7.2054485412576685</v>
      </c>
      <c r="M72" s="48">
        <v>8.3304601077999596</v>
      </c>
      <c r="N72" s="48">
        <v>10.040204014206147</v>
      </c>
      <c r="O72" s="49">
        <v>13.340368631702995</v>
      </c>
    </row>
    <row r="73" spans="1:28" x14ac:dyDescent="0.25">
      <c r="A73" s="62"/>
      <c r="B73" s="8" t="s">
        <v>23</v>
      </c>
      <c r="C73" s="48">
        <v>117.6576005</v>
      </c>
      <c r="D73" s="48">
        <v>10.442079800000002</v>
      </c>
      <c r="E73" s="48">
        <v>10.479070999999999</v>
      </c>
      <c r="F73" s="48">
        <v>10.988935999999999</v>
      </c>
      <c r="G73" s="48">
        <v>9.7611022999999975</v>
      </c>
      <c r="H73" s="48">
        <v>9.0053393999999987</v>
      </c>
      <c r="I73" s="48">
        <v>8.3230406000000023</v>
      </c>
      <c r="J73" s="48">
        <v>8.2307583999999956</v>
      </c>
      <c r="K73" s="48">
        <v>9.1507379999999969</v>
      </c>
      <c r="L73" s="48">
        <v>9.5448170000000143</v>
      </c>
      <c r="M73" s="48">
        <v>9.9618823999999986</v>
      </c>
      <c r="N73" s="48">
        <v>9.9300799999999896</v>
      </c>
      <c r="O73" s="49">
        <v>11.839755600000002</v>
      </c>
    </row>
    <row r="74" spans="1:28" ht="15.75" thickBot="1" x14ac:dyDescent="0.3">
      <c r="A74" s="63"/>
      <c r="B74" s="12" t="s">
        <v>3</v>
      </c>
      <c r="C74" s="51">
        <v>5467.4807174485995</v>
      </c>
      <c r="D74" s="51">
        <v>623.44635745659969</v>
      </c>
      <c r="E74" s="51">
        <v>562.63009684999975</v>
      </c>
      <c r="F74" s="51">
        <v>517.55468500000075</v>
      </c>
      <c r="G74" s="51">
        <v>445.6106383999998</v>
      </c>
      <c r="H74" s="51">
        <v>381.5832174599999</v>
      </c>
      <c r="I74" s="51">
        <v>348.05264959999982</v>
      </c>
      <c r="J74" s="51">
        <v>367.67184203089988</v>
      </c>
      <c r="K74" s="51">
        <v>369.48754411490034</v>
      </c>
      <c r="L74" s="51">
        <v>349.99110744129996</v>
      </c>
      <c r="M74" s="51">
        <v>408.2537040478</v>
      </c>
      <c r="N74" s="51">
        <v>480.46112909299961</v>
      </c>
      <c r="O74" s="52">
        <v>612.73774595409964</v>
      </c>
    </row>
    <row r="75" spans="1:28" x14ac:dyDescent="0.25">
      <c r="A75" s="66">
        <v>2011</v>
      </c>
      <c r="B75" s="53" t="s">
        <v>16</v>
      </c>
      <c r="C75" s="54">
        <f>SUM(D75:O75)</f>
        <v>2007.5100000000002</v>
      </c>
      <c r="D75" s="54">
        <v>197.11</v>
      </c>
      <c r="E75" s="54">
        <v>185.98</v>
      </c>
      <c r="F75" s="54">
        <v>190.86</v>
      </c>
      <c r="G75" s="54">
        <v>164.21</v>
      </c>
      <c r="H75" s="54">
        <v>147.63</v>
      </c>
      <c r="I75" s="54">
        <v>148.81</v>
      </c>
      <c r="J75" s="54">
        <v>147.93</v>
      </c>
      <c r="K75" s="54">
        <v>156.05000000000001</v>
      </c>
      <c r="L75" s="54">
        <v>148.68</v>
      </c>
      <c r="M75" s="54">
        <v>161.01</v>
      </c>
      <c r="N75" s="54">
        <v>177.95</v>
      </c>
      <c r="O75" s="55">
        <v>181.29</v>
      </c>
    </row>
    <row r="76" spans="1:28" x14ac:dyDescent="0.25">
      <c r="A76" s="62"/>
      <c r="B76" s="8" t="s">
        <v>17</v>
      </c>
      <c r="C76" s="21">
        <f t="shared" ref="C76:C81" si="6">SUM(D76:O76)</f>
        <v>638.22</v>
      </c>
      <c r="D76" s="21">
        <v>57.5</v>
      </c>
      <c r="E76" s="21">
        <v>54.4</v>
      </c>
      <c r="F76" s="21">
        <v>57.99</v>
      </c>
      <c r="G76" s="21">
        <v>49.24</v>
      </c>
      <c r="H76" s="21">
        <v>45.2</v>
      </c>
      <c r="I76" s="21">
        <v>48.5</v>
      </c>
      <c r="J76" s="21">
        <v>51.62</v>
      </c>
      <c r="K76" s="21">
        <v>53.89</v>
      </c>
      <c r="L76" s="21">
        <v>51.73</v>
      </c>
      <c r="M76" s="21">
        <v>51.71</v>
      </c>
      <c r="N76" s="21">
        <v>57.63</v>
      </c>
      <c r="O76" s="22">
        <v>58.81</v>
      </c>
    </row>
    <row r="77" spans="1:28" x14ac:dyDescent="0.25">
      <c r="A77" s="62"/>
      <c r="B77" s="8" t="s">
        <v>18</v>
      </c>
      <c r="C77" s="21">
        <f t="shared" si="6"/>
        <v>923.70999999999992</v>
      </c>
      <c r="D77" s="21">
        <v>79.39</v>
      </c>
      <c r="E77" s="21">
        <v>71.77</v>
      </c>
      <c r="F77" s="21">
        <v>83.87</v>
      </c>
      <c r="G77" s="21">
        <v>74.930000000000007</v>
      </c>
      <c r="H77" s="21">
        <v>81.710000000000008</v>
      </c>
      <c r="I77" s="21">
        <v>61.8</v>
      </c>
      <c r="J77" s="21">
        <v>70.58</v>
      </c>
      <c r="K77" s="21">
        <v>77.759999999999991</v>
      </c>
      <c r="L77" s="21">
        <v>74.739999999999995</v>
      </c>
      <c r="M77" s="21">
        <v>82.43</v>
      </c>
      <c r="N77" s="21">
        <v>84.56</v>
      </c>
      <c r="O77" s="22">
        <v>80.17</v>
      </c>
    </row>
    <row r="78" spans="1:28" x14ac:dyDescent="0.25">
      <c r="A78" s="62"/>
      <c r="B78" s="8" t="s">
        <v>19</v>
      </c>
      <c r="C78" s="21">
        <f t="shared" si="6"/>
        <v>1000.2849999999999</v>
      </c>
      <c r="D78" s="35">
        <v>173.732</v>
      </c>
      <c r="E78" s="35">
        <v>126.242</v>
      </c>
      <c r="F78" s="35">
        <v>110.982</v>
      </c>
      <c r="G78" s="35">
        <v>58.655999999999999</v>
      </c>
      <c r="H78" s="35">
        <v>64.823999999999998</v>
      </c>
      <c r="I78" s="35">
        <v>22.861000000000001</v>
      </c>
      <c r="J78" s="35">
        <v>38.92</v>
      </c>
      <c r="K78" s="35">
        <v>30.155000000000001</v>
      </c>
      <c r="L78" s="35">
        <v>20.579000000000001</v>
      </c>
      <c r="M78" s="35">
        <v>81.554000000000002</v>
      </c>
      <c r="N78" s="35">
        <v>107.994</v>
      </c>
      <c r="O78" s="36">
        <v>163.786</v>
      </c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</row>
    <row r="79" spans="1:28" x14ac:dyDescent="0.25">
      <c r="A79" s="62"/>
      <c r="B79" s="8" t="s">
        <v>20</v>
      </c>
      <c r="C79" s="21">
        <v>234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6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</row>
    <row r="80" spans="1:28" x14ac:dyDescent="0.25">
      <c r="A80" s="62"/>
      <c r="B80" s="8" t="s">
        <v>21</v>
      </c>
      <c r="C80" s="21">
        <f t="shared" si="6"/>
        <v>785.25699999999995</v>
      </c>
      <c r="D80" s="35">
        <v>100.419</v>
      </c>
      <c r="E80" s="35">
        <v>81.102000000000004</v>
      </c>
      <c r="F80" s="35">
        <v>78.418999999999997</v>
      </c>
      <c r="G80" s="35">
        <v>55.531999999999996</v>
      </c>
      <c r="H80" s="35">
        <v>52.281999999999996</v>
      </c>
      <c r="I80" s="35">
        <v>44.082000000000001</v>
      </c>
      <c r="J80" s="35">
        <v>48.415999999999997</v>
      </c>
      <c r="K80" s="35">
        <v>49.704999999999998</v>
      </c>
      <c r="L80" s="35">
        <v>45.292999999999999</v>
      </c>
      <c r="M80" s="35">
        <v>62.845999999999997</v>
      </c>
      <c r="N80" s="35">
        <v>74.992999999999995</v>
      </c>
      <c r="O80" s="36">
        <v>92.168000000000006</v>
      </c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</row>
    <row r="81" spans="1:28" x14ac:dyDescent="0.25">
      <c r="A81" s="62"/>
      <c r="B81" s="8" t="s">
        <v>22</v>
      </c>
      <c r="C81" s="21">
        <f t="shared" si="6"/>
        <v>115.31400000000001</v>
      </c>
      <c r="D81" s="35">
        <v>15.603</v>
      </c>
      <c r="E81" s="35">
        <v>12.991</v>
      </c>
      <c r="F81" s="35">
        <v>11.795999999999999</v>
      </c>
      <c r="G81" s="35">
        <v>8.3239999999999998</v>
      </c>
      <c r="H81" s="35">
        <v>8.3179999999999996</v>
      </c>
      <c r="I81" s="35">
        <v>7.3040000000000003</v>
      </c>
      <c r="J81" s="35">
        <v>8.0570000000000004</v>
      </c>
      <c r="K81" s="35">
        <v>8.2509999999999994</v>
      </c>
      <c r="L81" s="35">
        <v>5.9029999999999996</v>
      </c>
      <c r="M81" s="35">
        <v>6.8259999999999996</v>
      </c>
      <c r="N81" s="35">
        <v>9.4169999999999998</v>
      </c>
      <c r="O81" s="36">
        <v>12.523999999999999</v>
      </c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</row>
    <row r="82" spans="1:28" x14ac:dyDescent="0.25">
      <c r="A82" s="62"/>
      <c r="B82" s="8" t="s">
        <v>23</v>
      </c>
      <c r="C82" s="35">
        <f>SUM(D82:O82)</f>
        <v>113.7890000000003</v>
      </c>
      <c r="D82" s="35">
        <v>9.8460000000001173</v>
      </c>
      <c r="E82" s="35">
        <v>10.4</v>
      </c>
      <c r="F82" s="35">
        <v>10.982999999999947</v>
      </c>
      <c r="G82" s="35">
        <v>9.1080000000000041</v>
      </c>
      <c r="H82" s="35">
        <v>9.0360000000000582</v>
      </c>
      <c r="I82" s="35">
        <v>8.1430000000000291</v>
      </c>
      <c r="J82" s="35">
        <v>9.0769999999999982</v>
      </c>
      <c r="K82" s="35">
        <v>8.2890000000000441</v>
      </c>
      <c r="L82" s="35">
        <v>7.7749999999999773</v>
      </c>
      <c r="M82" s="35">
        <v>7.8240000000000123</v>
      </c>
      <c r="N82" s="35">
        <v>11.55600000000004</v>
      </c>
      <c r="O82" s="36">
        <v>11.752000000000066</v>
      </c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</row>
    <row r="83" spans="1:28" ht="15.75" thickBot="1" x14ac:dyDescent="0.3">
      <c r="A83" s="63"/>
      <c r="B83" s="12" t="s">
        <v>3</v>
      </c>
      <c r="C83" s="56">
        <f>SUM(D83:O83)</f>
        <v>5584</v>
      </c>
      <c r="D83" s="56">
        <v>633.6</v>
      </c>
      <c r="E83" s="56">
        <v>542.79999999999995</v>
      </c>
      <c r="F83" s="56">
        <v>544.9</v>
      </c>
      <c r="G83" s="56">
        <v>420</v>
      </c>
      <c r="H83" s="56">
        <v>409</v>
      </c>
      <c r="I83" s="56">
        <v>341.5</v>
      </c>
      <c r="J83" s="56">
        <v>374.6</v>
      </c>
      <c r="K83" s="56">
        <v>384.1</v>
      </c>
      <c r="L83" s="56">
        <v>354.7</v>
      </c>
      <c r="M83" s="56">
        <v>454.2</v>
      </c>
      <c r="N83" s="56">
        <v>524.1</v>
      </c>
      <c r="O83" s="57">
        <v>600.5</v>
      </c>
    </row>
    <row r="84" spans="1:28" x14ac:dyDescent="0.25">
      <c r="A84" s="61">
        <v>2010</v>
      </c>
      <c r="B84" s="4" t="s">
        <v>16</v>
      </c>
      <c r="C84" s="58">
        <f>SUM(D84:O84)</f>
        <v>1873.25</v>
      </c>
      <c r="D84" s="58">
        <v>168.64</v>
      </c>
      <c r="E84" s="58">
        <v>171.9</v>
      </c>
      <c r="F84" s="58">
        <v>171.9</v>
      </c>
      <c r="G84" s="58">
        <v>147.1</v>
      </c>
      <c r="H84" s="58">
        <v>140.5</v>
      </c>
      <c r="I84" s="58">
        <v>141.80000000000001</v>
      </c>
      <c r="J84" s="58">
        <v>141.30000000000001</v>
      </c>
      <c r="K84" s="58">
        <v>140.80000000000001</v>
      </c>
      <c r="L84" s="58">
        <v>141.19999999999999</v>
      </c>
      <c r="M84" s="58">
        <v>156.41</v>
      </c>
      <c r="N84" s="58">
        <v>162.80000000000001</v>
      </c>
      <c r="O84" s="59">
        <v>188.9</v>
      </c>
    </row>
    <row r="85" spans="1:28" x14ac:dyDescent="0.25">
      <c r="A85" s="62"/>
      <c r="B85" s="8" t="s">
        <v>17</v>
      </c>
      <c r="C85" s="21">
        <f t="shared" ref="C85:C91" si="7">SUM(D85:O85)</f>
        <v>579.65</v>
      </c>
      <c r="D85" s="21">
        <v>47.85</v>
      </c>
      <c r="E85" s="21">
        <v>48.9</v>
      </c>
      <c r="F85" s="21">
        <v>48.6</v>
      </c>
      <c r="G85" s="21">
        <v>43.1</v>
      </c>
      <c r="H85" s="21">
        <v>44.7</v>
      </c>
      <c r="I85" s="21">
        <v>46.7</v>
      </c>
      <c r="J85" s="21">
        <v>47.2</v>
      </c>
      <c r="K85" s="21">
        <v>50</v>
      </c>
      <c r="L85" s="21">
        <v>43.5</v>
      </c>
      <c r="M85" s="21">
        <v>50</v>
      </c>
      <c r="N85" s="21">
        <v>50.7</v>
      </c>
      <c r="O85" s="22">
        <v>58.4</v>
      </c>
    </row>
    <row r="86" spans="1:28" x14ac:dyDescent="0.25">
      <c r="A86" s="62"/>
      <c r="B86" s="8" t="s">
        <v>18</v>
      </c>
      <c r="C86" s="21">
        <f t="shared" si="7"/>
        <v>927.06999999999994</v>
      </c>
      <c r="D86" s="21">
        <v>73.8</v>
      </c>
      <c r="E86" s="21">
        <v>71.83</v>
      </c>
      <c r="F86" s="21">
        <v>81.92</v>
      </c>
      <c r="G86" s="21">
        <v>76.22999999999999</v>
      </c>
      <c r="H86" s="21">
        <v>82.64</v>
      </c>
      <c r="I86" s="21">
        <v>77.64</v>
      </c>
      <c r="J86" s="21">
        <v>67.97</v>
      </c>
      <c r="K86" s="21">
        <v>83</v>
      </c>
      <c r="L86" s="21">
        <v>72.099999999999994</v>
      </c>
      <c r="M86" s="21">
        <v>83.4</v>
      </c>
      <c r="N86" s="21">
        <v>81.5</v>
      </c>
      <c r="O86" s="22">
        <v>75.039999999999992</v>
      </c>
    </row>
    <row r="87" spans="1:28" x14ac:dyDescent="0.25">
      <c r="A87" s="62"/>
      <c r="B87" s="8" t="s">
        <v>19</v>
      </c>
      <c r="C87" s="21">
        <f t="shared" si="7"/>
        <v>1095.06</v>
      </c>
      <c r="D87" s="21">
        <v>187.42</v>
      </c>
      <c r="E87" s="21">
        <v>128.87</v>
      </c>
      <c r="F87" s="21">
        <v>127.08</v>
      </c>
      <c r="G87" s="21">
        <v>86.53</v>
      </c>
      <c r="H87" s="21">
        <v>57.52</v>
      </c>
      <c r="I87" s="21">
        <v>30.5</v>
      </c>
      <c r="J87" s="21">
        <v>42.19</v>
      </c>
      <c r="K87" s="21">
        <v>38.35</v>
      </c>
      <c r="L87" s="21">
        <v>46.8</v>
      </c>
      <c r="M87" s="21">
        <v>97.01</v>
      </c>
      <c r="N87" s="21">
        <v>103.99</v>
      </c>
      <c r="O87" s="22">
        <v>148.80000000000001</v>
      </c>
    </row>
    <row r="88" spans="1:28" x14ac:dyDescent="0.25">
      <c r="A88" s="62"/>
      <c r="B88" s="8" t="s">
        <v>20</v>
      </c>
      <c r="C88" s="21">
        <v>228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2"/>
    </row>
    <row r="89" spans="1:28" x14ac:dyDescent="0.25">
      <c r="A89" s="62"/>
      <c r="B89" s="8" t="s">
        <v>21</v>
      </c>
      <c r="C89" s="21">
        <f t="shared" si="7"/>
        <v>784.05</v>
      </c>
      <c r="D89" s="21">
        <v>99.89</v>
      </c>
      <c r="E89" s="21">
        <v>82.3</v>
      </c>
      <c r="F89" s="21">
        <v>78.010000000000005</v>
      </c>
      <c r="G89" s="21">
        <v>60</v>
      </c>
      <c r="H89" s="21">
        <v>50.5</v>
      </c>
      <c r="I89" s="21">
        <v>43.5</v>
      </c>
      <c r="J89" s="21">
        <v>47.85</v>
      </c>
      <c r="K89" s="21">
        <v>49.7</v>
      </c>
      <c r="L89" s="21">
        <v>48.3</v>
      </c>
      <c r="M89" s="21">
        <v>63.3</v>
      </c>
      <c r="N89" s="21">
        <v>67.2</v>
      </c>
      <c r="O89" s="22">
        <v>93.5</v>
      </c>
    </row>
    <row r="90" spans="1:28" x14ac:dyDescent="0.25">
      <c r="A90" s="62"/>
      <c r="B90" s="8" t="s">
        <v>22</v>
      </c>
      <c r="C90" s="21">
        <f t="shared" si="7"/>
        <v>130.9</v>
      </c>
      <c r="D90" s="21">
        <v>15.17</v>
      </c>
      <c r="E90" s="21">
        <v>12.39</v>
      </c>
      <c r="F90" s="21">
        <v>12.9</v>
      </c>
      <c r="G90" s="21">
        <v>8.9</v>
      </c>
      <c r="H90" s="21">
        <v>9.1999999999999993</v>
      </c>
      <c r="I90" s="21">
        <v>6.9</v>
      </c>
      <c r="J90" s="21">
        <v>11.03</v>
      </c>
      <c r="K90" s="21">
        <v>9.5299999999999994</v>
      </c>
      <c r="L90" s="21">
        <v>8.8000000000000007</v>
      </c>
      <c r="M90" s="21">
        <v>10.3</v>
      </c>
      <c r="N90" s="21">
        <v>10.8</v>
      </c>
      <c r="O90" s="22">
        <v>14.98</v>
      </c>
    </row>
    <row r="91" spans="1:28" x14ac:dyDescent="0.25">
      <c r="A91" s="62"/>
      <c r="B91" s="8" t="s">
        <v>23</v>
      </c>
      <c r="C91" s="21">
        <f t="shared" si="7"/>
        <v>115.16999999999997</v>
      </c>
      <c r="D91" s="21">
        <v>10.16</v>
      </c>
      <c r="E91" s="21">
        <v>9.99</v>
      </c>
      <c r="F91" s="21">
        <v>11.03</v>
      </c>
      <c r="G91" s="21">
        <v>10.58</v>
      </c>
      <c r="H91" s="21">
        <v>9.98</v>
      </c>
      <c r="I91" s="21">
        <v>9.35</v>
      </c>
      <c r="J91" s="21">
        <v>9.1999999999999993</v>
      </c>
      <c r="K91" s="21">
        <v>8.2200000000000006</v>
      </c>
      <c r="L91" s="21">
        <v>9.33</v>
      </c>
      <c r="M91" s="21">
        <v>10.93</v>
      </c>
      <c r="N91" s="21">
        <v>7.85</v>
      </c>
      <c r="O91" s="22">
        <v>8.5500000000000007</v>
      </c>
    </row>
    <row r="92" spans="1:28" ht="15.75" thickBot="1" x14ac:dyDescent="0.3">
      <c r="A92" s="63"/>
      <c r="B92" s="12" t="s">
        <v>3</v>
      </c>
      <c r="C92" s="56">
        <f>SUM(D92:O92)</f>
        <v>5505.1500000000005</v>
      </c>
      <c r="D92" s="56">
        <v>602.92999999999995</v>
      </c>
      <c r="E92" s="56">
        <v>526.18000000000006</v>
      </c>
      <c r="F92" s="56">
        <v>531.43999999999994</v>
      </c>
      <c r="G92" s="56">
        <v>432.43999999999988</v>
      </c>
      <c r="H92" s="56">
        <v>395.03999999999996</v>
      </c>
      <c r="I92" s="56">
        <v>356.39</v>
      </c>
      <c r="J92" s="56">
        <v>366.74</v>
      </c>
      <c r="K92" s="56">
        <v>379.6</v>
      </c>
      <c r="L92" s="56">
        <v>370.03</v>
      </c>
      <c r="M92" s="56">
        <v>471.35</v>
      </c>
      <c r="N92" s="56">
        <v>484.84000000000003</v>
      </c>
      <c r="O92" s="57">
        <v>588.17000000000007</v>
      </c>
    </row>
  </sheetData>
  <mergeCells count="11">
    <mergeCell ref="A48:A56"/>
    <mergeCell ref="A57:A65"/>
    <mergeCell ref="A66:A74"/>
    <mergeCell ref="A75:A83"/>
    <mergeCell ref="A84:A92"/>
    <mergeCell ref="A39:A47"/>
    <mergeCell ref="A1:O1"/>
    <mergeCell ref="A3:A11"/>
    <mergeCell ref="A12:A20"/>
    <mergeCell ref="A21:A29"/>
    <mergeCell ref="A30:A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Losses and monthly consumption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Arti</cp:lastModifiedBy>
  <dcterms:created xsi:type="dcterms:W3CDTF">2020-12-14T09:32:34Z</dcterms:created>
  <dcterms:modified xsi:type="dcterms:W3CDTF">2021-01-05T21:55:50Z</dcterms:modified>
</cp:coreProperties>
</file>